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idrett.sharepoint.com/sites/26989.group/Shared Documents/0. Styret/1. Økonomi/"/>
    </mc:Choice>
  </mc:AlternateContent>
  <xr:revisionPtr revIDLastSave="349" documentId="113_{D19706E6-759D-489D-B415-AF0DAF917EB7}" xr6:coauthVersionLast="47" xr6:coauthVersionMax="47" xr10:uidLastSave="{16758CD3-98AF-4450-BCCA-29B45EFD5815}"/>
  <bookViews>
    <workbookView xWindow="-120" yWindow="-120" windowWidth="29040" windowHeight="15840" tabRatio="848" firstSheet="1" activeTab="2" xr2:uid="{00000000-000D-0000-FFFF-FFFF00000000}"/>
  </bookViews>
  <sheets>
    <sheet name="Økonomiregulativ" sheetId="3" state="hidden" r:id="rId1"/>
    <sheet name="Økonomiregulativ 09.11.2021" sheetId="15" r:id="rId2"/>
    <sheet name="Personopplysninger" sheetId="1" r:id="rId3"/>
    <sheet name="Teamavgift" sheetId="16" r:id="rId4"/>
    <sheet name="Renn 1" sheetId="2" r:id="rId5"/>
    <sheet name="Renn 2" sheetId="5" r:id="rId6"/>
    <sheet name="Renn 3" sheetId="6" r:id="rId7"/>
    <sheet name="Renn 4" sheetId="7" r:id="rId8"/>
    <sheet name="Renn 5" sheetId="8" r:id="rId9"/>
    <sheet name="Renn 6" sheetId="9" r:id="rId10"/>
    <sheet name="Renn 7" sheetId="10" r:id="rId11"/>
    <sheet name="Renn 8" sheetId="11" r:id="rId12"/>
    <sheet name="Renn 9" sheetId="12" r:id="rId13"/>
    <sheet name="Renn 10" sheetId="13" r:id="rId14"/>
    <sheet name="Sesongoversikt" sheetId="4" r:id="rId15"/>
  </sheets>
  <definedNames>
    <definedName name="_ftn1" localSheetId="0">Økonomiregulativ!$A$85</definedName>
    <definedName name="_ftn2" localSheetId="0">Økonomiregulativ!$A$86</definedName>
    <definedName name="_ftnref1" localSheetId="2">Personopplysninger!$D$17</definedName>
    <definedName name="_ftnref2" localSheetId="0">Økonomiregulativ!$A$37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6" l="1"/>
  <c r="E17" i="4"/>
  <c r="E3" i="4"/>
  <c r="C18" i="16"/>
  <c r="E16" i="16"/>
  <c r="B12" i="16"/>
  <c r="A12" i="16"/>
  <c r="B11" i="16"/>
  <c r="A11" i="16"/>
  <c r="B10" i="16"/>
  <c r="A10" i="16"/>
  <c r="B9" i="16"/>
  <c r="A9" i="16"/>
  <c r="B8" i="16"/>
  <c r="A8" i="16"/>
  <c r="B7" i="16"/>
  <c r="A7" i="16"/>
  <c r="D6" i="16"/>
  <c r="B6" i="16"/>
  <c r="A6" i="16"/>
  <c r="B5" i="16"/>
  <c r="A5" i="16"/>
  <c r="A1" i="16"/>
  <c r="E23" i="8"/>
  <c r="B38" i="15"/>
  <c r="B39" i="15" s="1"/>
  <c r="B36" i="15"/>
  <c r="B37" i="15" s="1"/>
  <c r="B35" i="15"/>
  <c r="E22" i="6"/>
  <c r="E21" i="6"/>
  <c r="E20" i="6"/>
  <c r="E19" i="6"/>
  <c r="E18" i="6"/>
  <c r="E17" i="6"/>
  <c r="E22" i="7"/>
  <c r="E21" i="7"/>
  <c r="E20" i="7"/>
  <c r="E23" i="7" s="1"/>
  <c r="E10" i="4" s="1"/>
  <c r="E19" i="7"/>
  <c r="E18" i="7"/>
  <c r="E17" i="7"/>
  <c r="E22" i="8"/>
  <c r="E21" i="8"/>
  <c r="E20" i="8"/>
  <c r="E19" i="8"/>
  <c r="E18" i="8"/>
  <c r="E17" i="8"/>
  <c r="E22" i="9"/>
  <c r="E21" i="9"/>
  <c r="E20" i="9"/>
  <c r="E19" i="9"/>
  <c r="E18" i="9"/>
  <c r="E17" i="9"/>
  <c r="E22" i="10"/>
  <c r="E21" i="10"/>
  <c r="E20" i="10"/>
  <c r="E19" i="10"/>
  <c r="E18" i="10"/>
  <c r="E17" i="10"/>
  <c r="E22" i="11"/>
  <c r="E21" i="11"/>
  <c r="E20" i="11"/>
  <c r="E19" i="11"/>
  <c r="E18" i="11"/>
  <c r="E17" i="11"/>
  <c r="E22" i="12"/>
  <c r="E21" i="12"/>
  <c r="E20" i="12"/>
  <c r="E19" i="12"/>
  <c r="E18" i="12"/>
  <c r="E17" i="12"/>
  <c r="E22" i="13"/>
  <c r="E21" i="13"/>
  <c r="E20" i="13"/>
  <c r="E19" i="13"/>
  <c r="E18" i="13"/>
  <c r="E17" i="13"/>
  <c r="E22" i="5"/>
  <c r="E21" i="5"/>
  <c r="E20" i="5"/>
  <c r="E19" i="5"/>
  <c r="E18" i="5"/>
  <c r="E17" i="5"/>
  <c r="E19" i="2"/>
  <c r="E23" i="13"/>
  <c r="E16" i="4" s="1"/>
  <c r="E17" i="2"/>
  <c r="E18" i="2"/>
  <c r="E20" i="2"/>
  <c r="E21" i="2"/>
  <c r="E22" i="2"/>
  <c r="B17" i="5"/>
  <c r="B17" i="6"/>
  <c r="B17" i="7"/>
  <c r="B17" i="8"/>
  <c r="B17" i="9"/>
  <c r="B17" i="10"/>
  <c r="B17" i="11"/>
  <c r="B17" i="12"/>
  <c r="B17" i="13"/>
  <c r="B17" i="2"/>
  <c r="B1" i="4"/>
  <c r="B3" i="4"/>
  <c r="B4" i="4"/>
  <c r="B6" i="4"/>
  <c r="B7" i="4"/>
  <c r="B8" i="4"/>
  <c r="B9" i="4"/>
  <c r="B10" i="4"/>
  <c r="B11" i="4"/>
  <c r="B12" i="4"/>
  <c r="B14" i="4"/>
  <c r="B15" i="4"/>
  <c r="B17" i="4"/>
  <c r="A3" i="4"/>
  <c r="A4" i="4"/>
  <c r="A6" i="4"/>
  <c r="A7" i="4"/>
  <c r="A8" i="4"/>
  <c r="A9" i="4"/>
  <c r="A10" i="4"/>
  <c r="A11" i="4"/>
  <c r="A12" i="4"/>
  <c r="A14" i="4"/>
  <c r="A15" i="4"/>
  <c r="A17" i="4"/>
  <c r="C25" i="13"/>
  <c r="B22" i="13"/>
  <c r="B21" i="13"/>
  <c r="B20" i="13"/>
  <c r="B19" i="13"/>
  <c r="B18" i="13"/>
  <c r="B14" i="13"/>
  <c r="A14" i="13"/>
  <c r="B13" i="13"/>
  <c r="A13" i="13"/>
  <c r="B12" i="13"/>
  <c r="A12" i="13"/>
  <c r="B11" i="13"/>
  <c r="A11" i="13"/>
  <c r="B10" i="13"/>
  <c r="A10" i="13"/>
  <c r="B9" i="13"/>
  <c r="A9" i="13"/>
  <c r="D8" i="13"/>
  <c r="B8" i="13"/>
  <c r="A8" i="13"/>
  <c r="B7" i="13"/>
  <c r="A7" i="13"/>
  <c r="A1" i="13"/>
  <c r="C25" i="12"/>
  <c r="B22" i="12"/>
  <c r="B21" i="12"/>
  <c r="B20" i="12"/>
  <c r="B19" i="12"/>
  <c r="B18" i="12"/>
  <c r="B14" i="12"/>
  <c r="A14" i="12"/>
  <c r="B13" i="12"/>
  <c r="A13" i="12"/>
  <c r="B12" i="12"/>
  <c r="A12" i="12"/>
  <c r="B11" i="12"/>
  <c r="A11" i="12"/>
  <c r="B10" i="12"/>
  <c r="A10" i="12"/>
  <c r="B9" i="12"/>
  <c r="A9" i="12"/>
  <c r="D8" i="12"/>
  <c r="B8" i="12"/>
  <c r="A8" i="12"/>
  <c r="B7" i="12"/>
  <c r="A7" i="12"/>
  <c r="A1" i="12"/>
  <c r="C25" i="7"/>
  <c r="B22" i="7"/>
  <c r="B21" i="7"/>
  <c r="B20" i="7"/>
  <c r="B19" i="7"/>
  <c r="B18" i="7"/>
  <c r="B14" i="7"/>
  <c r="A14" i="7"/>
  <c r="B13" i="7"/>
  <c r="A13" i="7"/>
  <c r="B12" i="7"/>
  <c r="A12" i="7"/>
  <c r="B11" i="7"/>
  <c r="A11" i="7"/>
  <c r="B10" i="7"/>
  <c r="A10" i="7"/>
  <c r="B9" i="7"/>
  <c r="A9" i="7"/>
  <c r="D8" i="7"/>
  <c r="B8" i="7"/>
  <c r="A8" i="7"/>
  <c r="B7" i="7"/>
  <c r="A7" i="7"/>
  <c r="A1" i="7"/>
  <c r="C25" i="8"/>
  <c r="B22" i="8"/>
  <c r="B21" i="8"/>
  <c r="B20" i="8"/>
  <c r="B19" i="8"/>
  <c r="B18" i="8"/>
  <c r="B14" i="8"/>
  <c r="A14" i="8"/>
  <c r="B13" i="8"/>
  <c r="A13" i="8"/>
  <c r="B12" i="8"/>
  <c r="A12" i="8"/>
  <c r="B11" i="8"/>
  <c r="A11" i="8"/>
  <c r="B10" i="8"/>
  <c r="A10" i="8"/>
  <c r="B9" i="8"/>
  <c r="A9" i="8"/>
  <c r="D8" i="8"/>
  <c r="B8" i="8"/>
  <c r="A8" i="8"/>
  <c r="B7" i="8"/>
  <c r="A7" i="8"/>
  <c r="A1" i="8"/>
  <c r="C25" i="9"/>
  <c r="B22" i="9"/>
  <c r="B21" i="9"/>
  <c r="B20" i="9"/>
  <c r="B19" i="9"/>
  <c r="B18" i="9"/>
  <c r="B14" i="9"/>
  <c r="A14" i="9"/>
  <c r="B13" i="9"/>
  <c r="A13" i="9"/>
  <c r="B12" i="9"/>
  <c r="A12" i="9"/>
  <c r="B11" i="9"/>
  <c r="A11" i="9"/>
  <c r="B10" i="9"/>
  <c r="A10" i="9"/>
  <c r="B9" i="9"/>
  <c r="A9" i="9"/>
  <c r="D8" i="9"/>
  <c r="B8" i="9"/>
  <c r="A8" i="9"/>
  <c r="B7" i="9"/>
  <c r="A7" i="9"/>
  <c r="A1" i="9"/>
  <c r="C25" i="10"/>
  <c r="B22" i="10"/>
  <c r="B21" i="10"/>
  <c r="B20" i="10"/>
  <c r="B19" i="10"/>
  <c r="B18" i="10"/>
  <c r="B14" i="10"/>
  <c r="A14" i="10"/>
  <c r="B13" i="10"/>
  <c r="A13" i="10"/>
  <c r="B12" i="10"/>
  <c r="A12" i="10"/>
  <c r="B11" i="10"/>
  <c r="A11" i="10"/>
  <c r="B10" i="10"/>
  <c r="A10" i="10"/>
  <c r="B9" i="10"/>
  <c r="A9" i="10"/>
  <c r="D8" i="10"/>
  <c r="B8" i="10"/>
  <c r="A8" i="10"/>
  <c r="B7" i="10"/>
  <c r="A7" i="10"/>
  <c r="A1" i="10"/>
  <c r="C25" i="11"/>
  <c r="B22" i="11"/>
  <c r="B21" i="11"/>
  <c r="B20" i="11"/>
  <c r="B19" i="11"/>
  <c r="B18" i="11"/>
  <c r="B14" i="11"/>
  <c r="A14" i="11"/>
  <c r="B13" i="11"/>
  <c r="A13" i="11"/>
  <c r="B12" i="11"/>
  <c r="A12" i="11"/>
  <c r="B11" i="11"/>
  <c r="A11" i="11"/>
  <c r="B10" i="11"/>
  <c r="A10" i="11"/>
  <c r="B9" i="11"/>
  <c r="A9" i="11"/>
  <c r="D8" i="11"/>
  <c r="B8" i="11"/>
  <c r="A8" i="11"/>
  <c r="B7" i="11"/>
  <c r="A7" i="11"/>
  <c r="A1" i="11"/>
  <c r="C25" i="6"/>
  <c r="B22" i="6"/>
  <c r="B21" i="6"/>
  <c r="B20" i="6"/>
  <c r="B19" i="6"/>
  <c r="B18" i="6"/>
  <c r="B14" i="6"/>
  <c r="A14" i="6"/>
  <c r="B13" i="6"/>
  <c r="A13" i="6"/>
  <c r="B12" i="6"/>
  <c r="A12" i="6"/>
  <c r="B11" i="6"/>
  <c r="A11" i="6"/>
  <c r="B10" i="6"/>
  <c r="A10" i="6"/>
  <c r="B9" i="6"/>
  <c r="A9" i="6"/>
  <c r="D8" i="6"/>
  <c r="B8" i="6"/>
  <c r="A8" i="6"/>
  <c r="B7" i="6"/>
  <c r="A7" i="6"/>
  <c r="A1" i="6"/>
  <c r="C25" i="5"/>
  <c r="B22" i="5"/>
  <c r="B21" i="5"/>
  <c r="B20" i="5"/>
  <c r="B19" i="5"/>
  <c r="B18" i="5"/>
  <c r="B14" i="5"/>
  <c r="A14" i="5"/>
  <c r="B13" i="5"/>
  <c r="A13" i="5"/>
  <c r="B12" i="5"/>
  <c r="A12" i="5"/>
  <c r="B11" i="5"/>
  <c r="A11" i="5"/>
  <c r="B10" i="5"/>
  <c r="A10" i="5"/>
  <c r="B9" i="5"/>
  <c r="A9" i="5"/>
  <c r="D8" i="5"/>
  <c r="B8" i="5"/>
  <c r="A8" i="5"/>
  <c r="B7" i="5"/>
  <c r="A7" i="5"/>
  <c r="A1" i="5"/>
  <c r="B14" i="2"/>
  <c r="C25" i="2"/>
  <c r="B18" i="2"/>
  <c r="B19" i="2"/>
  <c r="B20" i="2"/>
  <c r="B21" i="2"/>
  <c r="B22" i="2"/>
  <c r="D8" i="2"/>
  <c r="A14" i="2"/>
  <c r="B8" i="2"/>
  <c r="B9" i="2"/>
  <c r="B10" i="2"/>
  <c r="B11" i="2"/>
  <c r="B12" i="2"/>
  <c r="B13" i="2"/>
  <c r="B7" i="2"/>
  <c r="A13" i="2"/>
  <c r="A8" i="2"/>
  <c r="A9" i="2"/>
  <c r="A10" i="2"/>
  <c r="A11" i="2"/>
  <c r="A12" i="2"/>
  <c r="A7" i="2"/>
  <c r="A1" i="2"/>
  <c r="D67" i="3"/>
  <c r="D68" i="3"/>
  <c r="D69" i="3"/>
  <c r="D70" i="3"/>
  <c r="D66" i="3"/>
  <c r="E23" i="6" l="1"/>
  <c r="E9" i="4" s="1"/>
  <c r="E23" i="11"/>
  <c r="E14" i="4" s="1"/>
  <c r="E23" i="2"/>
  <c r="E7" i="4" s="1"/>
  <c r="E23" i="12"/>
  <c r="E15" i="4" s="1"/>
  <c r="E23" i="9"/>
  <c r="E12" i="4" s="1"/>
  <c r="E11" i="4"/>
  <c r="E23" i="5"/>
  <c r="E8" i="4" s="1"/>
  <c r="E23" i="10"/>
  <c r="E1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Dahl Pål Anders</author>
  </authors>
  <commentList>
    <comment ref="B5" authorId="0" shapeId="0" xr:uid="{24DCAB76-831B-4BF2-A583-538B6818EDFF}">
      <text>
        <r>
          <rPr>
            <b/>
            <sz val="9"/>
            <color rgb="FF000000"/>
            <rFont val="Tahoma"/>
            <family val="2"/>
          </rPr>
          <t>Dahl Pål Anders:</t>
        </r>
        <r>
          <rPr>
            <sz val="9"/>
            <color rgb="FF000000"/>
            <rFont val="Tahoma"/>
            <family val="2"/>
          </rPr>
          <t xml:space="preserve">
</t>
        </r>
        <r>
          <rPr>
            <sz val="9"/>
            <color rgb="FF000000"/>
            <rFont val="Tahoma"/>
            <family val="2"/>
          </rPr>
          <t>Verdier i denne cellen hentes fra annet sted.</t>
        </r>
      </text>
    </comment>
    <comment ref="B6" authorId="0" shapeId="0" xr:uid="{244A8715-77F6-41FF-832B-31C9EECDDE06}">
      <text>
        <r>
          <rPr>
            <b/>
            <sz val="9"/>
            <color indexed="81"/>
            <rFont val="Tahoma"/>
            <family val="2"/>
          </rPr>
          <t>Dahl Pål Anders:</t>
        </r>
        <r>
          <rPr>
            <sz val="9"/>
            <color indexed="81"/>
            <rFont val="Tahoma"/>
            <family val="2"/>
          </rPr>
          <t xml:space="preserve">
Verdier i denne cellen hentes fra annet sted.</t>
        </r>
      </text>
    </comment>
    <comment ref="B7" authorId="0" shapeId="0" xr:uid="{E3E93BE5-2D03-4C99-A966-262D6812CB7A}">
      <text>
        <r>
          <rPr>
            <b/>
            <sz val="9"/>
            <color indexed="81"/>
            <rFont val="Tahoma"/>
            <family val="2"/>
          </rPr>
          <t>Dahl Pål Anders:</t>
        </r>
        <r>
          <rPr>
            <sz val="9"/>
            <color indexed="81"/>
            <rFont val="Tahoma"/>
            <family val="2"/>
          </rPr>
          <t xml:space="preserve">
Verdier i denne cellen hentes fra annet sted.</t>
        </r>
      </text>
    </comment>
    <comment ref="B8" authorId="0" shapeId="0" xr:uid="{D3C086D9-B81D-4360-B992-6FDE756EC58F}">
      <text>
        <r>
          <rPr>
            <b/>
            <sz val="9"/>
            <color indexed="81"/>
            <rFont val="Tahoma"/>
            <family val="2"/>
          </rPr>
          <t>Dahl Pål Anders:</t>
        </r>
        <r>
          <rPr>
            <sz val="9"/>
            <color indexed="81"/>
            <rFont val="Tahoma"/>
            <family val="2"/>
          </rPr>
          <t xml:space="preserve">
Verdier i denne cellen hentes fra annet sted.</t>
        </r>
      </text>
    </comment>
    <comment ref="B9" authorId="0" shapeId="0" xr:uid="{16CFB4BA-AA83-4480-AA12-002A67E74C21}">
      <text>
        <r>
          <rPr>
            <b/>
            <sz val="9"/>
            <color indexed="81"/>
            <rFont val="Tahoma"/>
            <family val="2"/>
          </rPr>
          <t>Dahl Pål Anders:</t>
        </r>
        <r>
          <rPr>
            <sz val="9"/>
            <color indexed="81"/>
            <rFont val="Tahoma"/>
            <family val="2"/>
          </rPr>
          <t xml:space="preserve">
Verdier i denne cellen hentes fra annet sted.</t>
        </r>
      </text>
    </comment>
    <comment ref="B10" authorId="0" shapeId="0" xr:uid="{320A556C-9A44-4BD5-B294-B76E1857A63A}">
      <text>
        <r>
          <rPr>
            <b/>
            <sz val="9"/>
            <color indexed="81"/>
            <rFont val="Tahoma"/>
            <family val="2"/>
          </rPr>
          <t>Dahl Pål Anders:</t>
        </r>
        <r>
          <rPr>
            <sz val="9"/>
            <color indexed="81"/>
            <rFont val="Tahoma"/>
            <family val="2"/>
          </rPr>
          <t xml:space="preserve">
Verdier i denne cellen hentes fra annet sted.</t>
        </r>
      </text>
    </comment>
    <comment ref="B11" authorId="0" shapeId="0" xr:uid="{5947AC66-D9B8-49E2-9F83-93D1C8BDDBCF}">
      <text>
        <r>
          <rPr>
            <b/>
            <sz val="9"/>
            <color indexed="81"/>
            <rFont val="Tahoma"/>
            <family val="2"/>
          </rPr>
          <t>Dahl Pål Anders:</t>
        </r>
        <r>
          <rPr>
            <sz val="9"/>
            <color indexed="81"/>
            <rFont val="Tahoma"/>
            <family val="2"/>
          </rPr>
          <t xml:space="preserve">
Verdier i denne cellen hentes fra annet sted.</t>
        </r>
      </text>
    </comment>
    <comment ref="B12" authorId="0" shapeId="0" xr:uid="{A8E510DF-025D-4CBE-BE75-CE6E244D5EF8}">
      <text>
        <r>
          <rPr>
            <b/>
            <sz val="9"/>
            <color rgb="FF000000"/>
            <rFont val="Tahoma"/>
            <family val="2"/>
          </rPr>
          <t>Dahl Pål Anders:</t>
        </r>
        <r>
          <rPr>
            <sz val="9"/>
            <color rgb="FF000000"/>
            <rFont val="Tahoma"/>
            <family val="2"/>
          </rPr>
          <t xml:space="preserve">
</t>
        </r>
        <r>
          <rPr>
            <sz val="9"/>
            <color rgb="FF000000"/>
            <rFont val="Tahoma"/>
            <family val="2"/>
          </rPr>
          <t>Verdier i denne cellen hentes fra annet sted.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Pål Anders Dahl</author>
    <author>Dahl Pål Anders</author>
  </authors>
  <commentList>
    <comment ref="B5" authorId="0" shapeId="0" xr:uid="{90E8D7D4-436F-164C-9462-99F4F4ACA967}">
      <text>
        <r>
          <rPr>
            <b/>
            <sz val="10"/>
            <color rgb="FF000000"/>
            <rFont val="Tahoma"/>
            <family val="2"/>
          </rPr>
          <t>Pål Anders Dahl:</t>
        </r>
        <r>
          <rPr>
            <sz val="10"/>
            <color rgb="FF000000"/>
            <rFont val="Tahoma"/>
            <family val="2"/>
          </rPr>
          <t xml:space="preserve">
</t>
        </r>
        <r>
          <rPr>
            <sz val="10"/>
            <color rgb="FF000000"/>
            <rFont val="Tahoma"/>
            <family val="2"/>
          </rPr>
          <t>Eks. Sirdal, Trondheim, Molde, Tromsø, Folldal, etc.</t>
        </r>
      </text>
    </comment>
    <comment ref="B7" authorId="1" shapeId="0" xr:uid="{00000000-0006-0000-0200-000001000000}">
      <text>
        <r>
          <rPr>
            <b/>
            <sz val="9"/>
            <color rgb="FF000000"/>
            <rFont val="Tahoma"/>
            <family val="2"/>
          </rPr>
          <t>Dahl Pål Anders:</t>
        </r>
        <r>
          <rPr>
            <sz val="9"/>
            <color rgb="FF000000"/>
            <rFont val="Tahoma"/>
            <family val="2"/>
          </rPr>
          <t xml:space="preserve">
</t>
        </r>
        <r>
          <rPr>
            <sz val="9"/>
            <color rgb="FF000000"/>
            <rFont val="Tahoma"/>
            <family val="2"/>
          </rPr>
          <t>Verdier i denne cellen hentes fra annet sted.</t>
        </r>
      </text>
    </comment>
    <comment ref="B8" authorId="1" shapeId="0" xr:uid="{00000000-0006-0000-0200-000002000000}">
      <text>
        <r>
          <rPr>
            <b/>
            <sz val="9"/>
            <color indexed="81"/>
            <rFont val="Tahoma"/>
            <family val="2"/>
          </rPr>
          <t>Dahl Pål Anders:</t>
        </r>
        <r>
          <rPr>
            <sz val="9"/>
            <color indexed="81"/>
            <rFont val="Tahoma"/>
            <family val="2"/>
          </rPr>
          <t xml:space="preserve">
Verdier i denne cellen hentes fra annet sted.</t>
        </r>
      </text>
    </comment>
    <comment ref="B9" authorId="1" shapeId="0" xr:uid="{00000000-0006-0000-0200-000003000000}">
      <text>
        <r>
          <rPr>
            <b/>
            <sz val="9"/>
            <color indexed="81"/>
            <rFont val="Tahoma"/>
            <family val="2"/>
          </rPr>
          <t>Dahl Pål Anders:</t>
        </r>
        <r>
          <rPr>
            <sz val="9"/>
            <color indexed="81"/>
            <rFont val="Tahoma"/>
            <family val="2"/>
          </rPr>
          <t xml:space="preserve">
Verdier i denne cellen hentes fra annet sted.</t>
        </r>
      </text>
    </comment>
    <comment ref="B10" authorId="1" shapeId="0" xr:uid="{00000000-0006-0000-0200-000004000000}">
      <text>
        <r>
          <rPr>
            <b/>
            <sz val="9"/>
            <color indexed="81"/>
            <rFont val="Tahoma"/>
            <family val="2"/>
          </rPr>
          <t>Dahl Pål Anders:</t>
        </r>
        <r>
          <rPr>
            <sz val="9"/>
            <color indexed="81"/>
            <rFont val="Tahoma"/>
            <family val="2"/>
          </rPr>
          <t xml:space="preserve">
Verdier i denne cellen hentes fra annet sted.</t>
        </r>
      </text>
    </comment>
    <comment ref="B11" authorId="1" shapeId="0" xr:uid="{00000000-0006-0000-0200-000005000000}">
      <text>
        <r>
          <rPr>
            <b/>
            <sz val="9"/>
            <color indexed="81"/>
            <rFont val="Tahoma"/>
            <family val="2"/>
          </rPr>
          <t>Dahl Pål Anders:</t>
        </r>
        <r>
          <rPr>
            <sz val="9"/>
            <color indexed="81"/>
            <rFont val="Tahoma"/>
            <family val="2"/>
          </rPr>
          <t xml:space="preserve">
Verdier i denne cellen hentes fra annet sted.</t>
        </r>
      </text>
    </comment>
    <comment ref="B12" authorId="1" shapeId="0" xr:uid="{00000000-0006-0000-0200-000006000000}">
      <text>
        <r>
          <rPr>
            <b/>
            <sz val="9"/>
            <color indexed="81"/>
            <rFont val="Tahoma"/>
            <family val="2"/>
          </rPr>
          <t>Dahl Pål Anders:</t>
        </r>
        <r>
          <rPr>
            <sz val="9"/>
            <color indexed="81"/>
            <rFont val="Tahoma"/>
            <family val="2"/>
          </rPr>
          <t xml:space="preserve">
Verdier i denne cellen hentes fra annet sted.</t>
        </r>
      </text>
    </comment>
    <comment ref="B13" authorId="1" shapeId="0" xr:uid="{00000000-0006-0000-0200-000007000000}">
      <text>
        <r>
          <rPr>
            <b/>
            <sz val="9"/>
            <color indexed="81"/>
            <rFont val="Tahoma"/>
            <family val="2"/>
          </rPr>
          <t>Dahl Pål Anders:</t>
        </r>
        <r>
          <rPr>
            <sz val="9"/>
            <color indexed="81"/>
            <rFont val="Tahoma"/>
            <family val="2"/>
          </rPr>
          <t xml:space="preserve">
Verdier i denne cellen hentes fra annet sted.</t>
        </r>
      </text>
    </comment>
    <comment ref="B14" authorId="1" shapeId="0" xr:uid="{00000000-0006-0000-0200-000008000000}">
      <text>
        <r>
          <rPr>
            <b/>
            <sz val="9"/>
            <color rgb="FF000000"/>
            <rFont val="Tahoma"/>
            <family val="2"/>
          </rPr>
          <t>Dahl Pål Anders:</t>
        </r>
        <r>
          <rPr>
            <sz val="9"/>
            <color rgb="FF000000"/>
            <rFont val="Tahoma"/>
            <family val="2"/>
          </rPr>
          <t xml:space="preserve">
</t>
        </r>
        <r>
          <rPr>
            <sz val="9"/>
            <color rgb="FF000000"/>
            <rFont val="Tahoma"/>
            <family val="2"/>
          </rPr>
          <t>Verdier i denne cellen hentes fra annet sted.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Dahl Pål Anders</author>
  </authors>
  <commentList>
    <comment ref="B7" authorId="0" shapeId="0" xr:uid="{00000000-0006-0000-0300-000001000000}">
      <text>
        <r>
          <rPr>
            <b/>
            <sz val="9"/>
            <color indexed="81"/>
            <rFont val="Tahoma"/>
            <family val="2"/>
          </rPr>
          <t>Dahl Pål Anders:</t>
        </r>
        <r>
          <rPr>
            <sz val="9"/>
            <color indexed="81"/>
            <rFont val="Tahoma"/>
            <family val="2"/>
          </rPr>
          <t xml:space="preserve">
Verdier i denne cellen hentes fra annet sted.</t>
        </r>
      </text>
    </comment>
    <comment ref="B8" authorId="0" shapeId="0" xr:uid="{00000000-0006-0000-0300-000002000000}">
      <text>
        <r>
          <rPr>
            <b/>
            <sz val="9"/>
            <color indexed="81"/>
            <rFont val="Tahoma"/>
            <family val="2"/>
          </rPr>
          <t>Dahl Pål Anders:</t>
        </r>
        <r>
          <rPr>
            <sz val="9"/>
            <color indexed="81"/>
            <rFont val="Tahoma"/>
            <family val="2"/>
          </rPr>
          <t xml:space="preserve">
Verdier i denne cellen hentes fra annet sted.</t>
        </r>
      </text>
    </comment>
    <comment ref="B9" authorId="0" shapeId="0" xr:uid="{00000000-0006-0000-0300-000003000000}">
      <text>
        <r>
          <rPr>
            <b/>
            <sz val="9"/>
            <color indexed="81"/>
            <rFont val="Tahoma"/>
            <family val="2"/>
          </rPr>
          <t>Dahl Pål Anders:</t>
        </r>
        <r>
          <rPr>
            <sz val="9"/>
            <color indexed="81"/>
            <rFont val="Tahoma"/>
            <family val="2"/>
          </rPr>
          <t xml:space="preserve">
Verdier i denne cellen hentes fra annet sted.</t>
        </r>
      </text>
    </comment>
    <comment ref="B10" authorId="0" shapeId="0" xr:uid="{00000000-0006-0000-0300-000004000000}">
      <text>
        <r>
          <rPr>
            <b/>
            <sz val="9"/>
            <color indexed="81"/>
            <rFont val="Tahoma"/>
            <family val="2"/>
          </rPr>
          <t>Dahl Pål Anders:</t>
        </r>
        <r>
          <rPr>
            <sz val="9"/>
            <color indexed="81"/>
            <rFont val="Tahoma"/>
            <family val="2"/>
          </rPr>
          <t xml:space="preserve">
Verdier i denne cellen hentes fra annet sted.</t>
        </r>
      </text>
    </comment>
    <comment ref="B11" authorId="0" shapeId="0" xr:uid="{00000000-0006-0000-0300-000005000000}">
      <text>
        <r>
          <rPr>
            <b/>
            <sz val="9"/>
            <color indexed="81"/>
            <rFont val="Tahoma"/>
            <family val="2"/>
          </rPr>
          <t>Dahl Pål Anders:</t>
        </r>
        <r>
          <rPr>
            <sz val="9"/>
            <color indexed="81"/>
            <rFont val="Tahoma"/>
            <family val="2"/>
          </rPr>
          <t xml:space="preserve">
Verdier i denne cellen hentes fra annet sted.</t>
        </r>
      </text>
    </comment>
    <comment ref="B12" authorId="0" shapeId="0" xr:uid="{00000000-0006-0000-0300-000006000000}">
      <text>
        <r>
          <rPr>
            <b/>
            <sz val="9"/>
            <color indexed="81"/>
            <rFont val="Tahoma"/>
            <family val="2"/>
          </rPr>
          <t>Dahl Pål Anders:</t>
        </r>
        <r>
          <rPr>
            <sz val="9"/>
            <color indexed="81"/>
            <rFont val="Tahoma"/>
            <family val="2"/>
          </rPr>
          <t xml:space="preserve">
Verdier i denne cellen hentes fra annet sted.</t>
        </r>
      </text>
    </comment>
    <comment ref="B13" authorId="0" shapeId="0" xr:uid="{00000000-0006-0000-0300-000007000000}">
      <text>
        <r>
          <rPr>
            <b/>
            <sz val="9"/>
            <color indexed="81"/>
            <rFont val="Tahoma"/>
            <family val="2"/>
          </rPr>
          <t>Dahl Pål Anders:</t>
        </r>
        <r>
          <rPr>
            <sz val="9"/>
            <color indexed="81"/>
            <rFont val="Tahoma"/>
            <family val="2"/>
          </rPr>
          <t xml:space="preserve">
Verdier i denne cellen hentes fra annet sted.</t>
        </r>
      </text>
    </comment>
    <comment ref="B14" authorId="0" shapeId="0" xr:uid="{00000000-0006-0000-0300-000008000000}">
      <text>
        <r>
          <rPr>
            <b/>
            <sz val="9"/>
            <color indexed="81"/>
            <rFont val="Tahoma"/>
            <family val="2"/>
          </rPr>
          <t>Dahl Pål Anders:</t>
        </r>
        <r>
          <rPr>
            <sz val="9"/>
            <color indexed="81"/>
            <rFont val="Tahoma"/>
            <family val="2"/>
          </rPr>
          <t xml:space="preserve">
Verdier i denne cellen hentes fra annet sted.</t>
        </r>
      </text>
    </comment>
  </commentList>
</comments>
</file>

<file path=xl/sharedStrings.xml><?xml version="1.0" encoding="utf-8"?>
<sst xmlns="http://schemas.openxmlformats.org/spreadsheetml/2006/main" count="479" uniqueCount="166">
  <si>
    <t>Økonomiregulativ for aktive i Steinkjer Skiklubb 2017/2018</t>
  </si>
  <si>
    <t>Vedtatt i hovedstyret 22.01.2017</t>
  </si>
  <si>
    <t>1. Innledning</t>
  </si>
  <si>
    <t>Formålet med skiklubbens økonomireglement er å sikre en forutsigbar og ensartet praksis når utøvere og trenere/ledere som representerer klubben har utgifter til deltakelse, reise, kost og opphold, samt fastsetting av treningsavgifter.</t>
  </si>
  <si>
    <t>2. Styrets ansvar og rettigheter</t>
  </si>
  <si>
    <t>Styret fastsetter senest innen den 1.oktober støtteandeler og satser som skal gjelde for kommende sesong. (Definert fra 1. oktober – 30. september det påfølgende år.)</t>
  </si>
  <si>
    <t>Styret kan i løpet av sesongen beslutte endringer i støtteandel og/eller satser når klubbens økonomi eller andre særlige grunner tilsier dette.</t>
  </si>
  <si>
    <t>Styret er ansvarlig for å informere om gjeldende regulativ. Det er gruppe-/utvalgsleders ansvar å gjøre utøvere/foresatte kjent med regulativet. Utøvere/foresatte plikter å gjøre seg kjent med regulativet. Regulativ gjøres også kjent på klubbens hjemmesider.</t>
  </si>
  <si>
    <t>Gjeldende satser og støtteandeler fremgår av vedlegg A og B. Hvilke renn/samlinger som omfattes av ordningen, fremgår av vedlegg C. Fastsatt treningsavgift for sesongen fremgår av vedlegg D.</t>
  </si>
  <si>
    <t>3. Utøvers plikter</t>
  </si>
  <si>
    <t>Det forutsettes at alle som omfattes av støtteordningen er medlemmer av Steinkjer Skiklubb. Ved utestående fordringer til utøvere/foresatte forutsettes dette oppgjort før støtte kan utbetales. Alle fra 15 år og eldre som representerer Steinkjer Skiklubb skal profilere klubb og sponsorer gjennom de klær, luer, pannebånd som er valgt som klubbklær. Utstyret må kjøpes av den enkelte utøver. Hvis en utøver ikke er korrekt profilert kan det føre til bortfall av støtte. Utøvere må også påberegne og delta ved profilering av klubben.</t>
  </si>
  <si>
    <t>Utøvere på krets-, region-, team eller landslag skal så langt det er mulig profilere Steinkjer Skiklubb.</t>
  </si>
  <si>
    <t>Utøvere kan profilere private sponsorer, dog ikke i konflikt med respektive forbunds bestemmelser og/eller med Steinkjer skiklubb sine sponsorer.</t>
  </si>
  <si>
    <t>Utøvere/foresatte plikter å delta på dugnader/inntektsbringende tiltak i regi av klubben. Dersom dette ikke blir innfridd kan det føre til bortfall av løperstøtte.</t>
  </si>
  <si>
    <t>4. Plan for støtteberettigede aktiviteter og konkurranser</t>
  </si>
  <si>
    <t>Gruppene utarbeider en plan for aktiviteter og konkurranser for sesongen som forhånds godkjennes av styret og som forutsettes å være grunnlag for støtte. Planen forelegges hovedstyret. Gruppene pålegges et ansvar for at reiser og opphold som helt eller delvis skal støttes, gjennomføres på en slik måte at utgiftene for klubben blir minst mulig.</t>
  </si>
  <si>
    <t>Kretsenes opplegg for reise og opphold er utgangspunkt for vår planlegging.</t>
  </si>
  <si>
    <t>Utgifter til renn som ikke er med på utvalgenes prioriterte liste, dekkes i utgangspunktet ikke. Unntak kan forekomme. Hvis en utøver blir uttatt av krets eller forbund eller deltar i private lag, og utgifter ikke dekkes av disse, kan det sendes søknad via gruppe-/utvalgsleder til hovedstyret.</t>
  </si>
  <si>
    <t>5. Hva dekkes/dekkes ikke</t>
  </si>
  <si>
    <t>a)         Reiseutgifter</t>
  </si>
  <si>
    <t>Utgifter dekkes kun for reiser som er forhåndsgodkjente og som inngår i gruppenes godkjente plan.</t>
  </si>
  <si>
    <t>b)         Kost og overnatting</t>
  </si>
  <si>
    <t>Tilskudd til overnatting og kost dekkes kun etter dokumenterte utgifter og med inntil det beløp som framkommer i vedlegg A.</t>
  </si>
  <si>
    <t>c)         Startkontingent</t>
  </si>
  <si>
    <t>Klubben dekker startkontingenter for alle skirenn i Midt-Norge; unntatt turrenn. I tillegg dekkes startkontingent for skiarrangement utenfor Midt-Norge i henhold til vedtatt plan. Ved fravær fra deltakelse i renn uten gyldig grunn må utøver selv dekke startkontingenten.</t>
  </si>
  <si>
    <t>d)         Inngangsbilletter</t>
  </si>
  <si>
    <t>Oversikt over aktuelle lag[1] og utøvere skal på forhånd forelegges hovedstyret til godkjenning. Klubben dekker inngangsbilletter til lag for utøvere som er uttatt på, de av hovedstyret, godkjente lagene. Dekning skjer innenfor vedtatte satser for løpestøtte som framkommer i vedlegg B.</t>
  </si>
  <si>
    <t>e)         Samlinger.</t>
  </si>
  <si>
    <t>Reiser i forbindelse med klubb-, krets- og regionsamlinger dekkes ikke.</t>
  </si>
  <si>
    <t>6. Hvem dekkes</t>
  </si>
  <si>
    <t>Som utgangspunkt dekkes kun utgifter for utøvere og trenere. Utgifter til trenere dekkes når trenere er tildelt en rolle av klubben i forhold til det aktuelle arrangementet. Grenleder[2] med definert hovedansvar for gjennomføring av en konkurranse som omfattes av vedtatt plan, godtgjøres i henhold til satser jamfør vedlegg A og vedlegg B.</t>
  </si>
  <si>
    <t>7. Krav til dokumentasjon og attestasjon</t>
  </si>
  <si>
    <t>Støtte skjer mot dokumenterte utgifter og kun når fremsatte krav er i henhold til klubbens vedtatte økonomiregulativ. Krav, med tilhørende dokumentasjon, skal framlegges seinest ei uke etter konkurransen. Eventuelle avvik må på forhånd være avklart med hovedstyre.</t>
  </si>
  <si>
    <t>I de tilfeller hvor klubben forskutterer utgifter, skal klubben kreve inn utøvers andel av reise- og oppholdsutgifter, så raskt som mulig.</t>
  </si>
  <si>
    <t>Vedlegg</t>
  </si>
  <si>
    <t>Vedlegg A - Utgiftssatser</t>
  </si>
  <si>
    <t>Vedlegg B - Løperstøtte, refusjonssats</t>
  </si>
  <si>
    <t>Vedlegg C - Prioriterte renn/samlinger som omfattes av støtteordningen</t>
  </si>
  <si>
    <t>Vedlegg D - Treningsavgifter</t>
  </si>
  <si>
    <t>VEDLEGG A – Utgiftssatser</t>
  </si>
  <si>
    <t>Kostnadsart, UTØVER</t>
  </si>
  <si>
    <t>Sats, kr</t>
  </si>
  <si>
    <t>Merknad</t>
  </si>
  <si>
    <t>Egen bil, pr. km</t>
  </si>
  <si>
    <t>Samkjøring skal tilstrebes</t>
  </si>
  <si>
    <t>Flyreise 1)</t>
  </si>
  <si>
    <t>Tur/retur, maks sats</t>
  </si>
  <si>
    <t>Overnatting</t>
  </si>
  <si>
    <t>Pr.døgn, maks sats</t>
  </si>
  <si>
    <t>Kost</t>
  </si>
  <si>
    <t>Pr. døgn, maks sats</t>
  </si>
  <si>
    <t>Kostnadsart, TRENER/GRENLEDER 2)</t>
  </si>
  <si>
    <t>Øvrige reisekostnader og overnatting</t>
  </si>
  <si>
    <t>Dekkes etter regning og forutsettes å inngå i utvalgets reiseplan (forhåndsgodkjent)</t>
  </si>
  <si>
    <r>
      <t>1)</t>
    </r>
    <r>
      <rPr>
        <sz val="11"/>
        <color rgb="FF000000"/>
        <rFont val="Inherit"/>
      </rPr>
      <t>  I forbindelse med renn som arrangeres «langt fra Steinkjer» så er det mulig å søke om forhøyet sats</t>
    </r>
  </si>
  <si>
    <r>
      <t>2)</t>
    </r>
    <r>
      <rPr>
        <sz val="11"/>
        <color rgb="FF000000"/>
        <rFont val="Inherit"/>
      </rPr>
      <t>  Kostnad til trener/grenleder dekkes av klubben. Antall og kostnadsramme avklares på forhånd</t>
    </r>
  </si>
  <si>
    <t>VEDLEGG B – Løperstøtte, refusjonssatser</t>
  </si>
  <si>
    <t>Aldersgruppe</t>
  </si>
  <si>
    <t>Refusjonssats</t>
  </si>
  <si>
    <t>Maksimalt grunnlag (kr)</t>
  </si>
  <si>
    <t>Maksimal støtte (kr)</t>
  </si>
  <si>
    <t>Nyinnmeldt junior/senior i Steinkjer skiklubb fra annen klubb 1)</t>
  </si>
  <si>
    <t>50% av 65%, dvs 32,5%</t>
  </si>
  <si>
    <t>15-16 år</t>
  </si>
  <si>
    <t>Junior</t>
  </si>
  <si>
    <t>Senior</t>
  </si>
  <si>
    <t>Løper uttatt til kretslag/regionlag/team</t>
  </si>
  <si>
    <t>Løper uttatt til Forbundslag/World Cup</t>
  </si>
  <si>
    <t>Løper uttatt til Privat team</t>
  </si>
  <si>
    <t>Teamets kr-beløp overført til klubben</t>
  </si>
  <si>
    <t>1) Nyinnmeldt defineres som person innmeldt etter 1.11 (for kommende skisesong)</t>
  </si>
  <si>
    <t>VEDLEGG C – Plan over prioriterte renn som omfattes av støtteordningen</t>
  </si>
  <si>
    <t>Plan utarbeides av de enkelte gruppene og vedtas av hovedstyre</t>
  </si>
  <si>
    <t>VEDLEGG D – Treningsavgifter for aktive, sesongen 2017-2018</t>
  </si>
  <si>
    <t>8-10 år</t>
  </si>
  <si>
    <t>11-12 år</t>
  </si>
  <si>
    <t>13-14 år</t>
  </si>
  <si>
    <t>Junior/senior</t>
  </si>
  <si>
    <t>[1] Begrepet «lag» er i kontinuerlig endring; og kan også innbefatte ulike team og private lag.</t>
  </si>
  <si>
    <t>[2] «Grenleder» er en person oppnevnt av gruppen (grenen) for ivaretakelse av definert oppgave/ansvar knyttet til et konkret arrangement.</t>
  </si>
  <si>
    <t>Steinkjer skiklubb</t>
  </si>
  <si>
    <t>Personopplysninger</t>
  </si>
  <si>
    <t>NB - TEKSTEN I CELLENE NEDENFOR MÅ IKKE ENDRES - NB</t>
  </si>
  <si>
    <t>Rolle</t>
  </si>
  <si>
    <t>Sesong</t>
  </si>
  <si>
    <t>Velg</t>
  </si>
  <si>
    <t>Utøver</t>
  </si>
  <si>
    <t>Trener/grenleder</t>
  </si>
  <si>
    <t>Fornavn</t>
  </si>
  <si>
    <t>Etternavn</t>
  </si>
  <si>
    <t>Kostnadsart</t>
  </si>
  <si>
    <t>Adresse</t>
  </si>
  <si>
    <t>Fellestransport (80%)</t>
  </si>
  <si>
    <t>Postnummer</t>
  </si>
  <si>
    <t>Poststed</t>
  </si>
  <si>
    <t>Flyreise - tur/retur (maks kr. 750,-)</t>
  </si>
  <si>
    <t>Epost</t>
  </si>
  <si>
    <t>Telefon/mobil</t>
  </si>
  <si>
    <t>Startkontingent</t>
  </si>
  <si>
    <t>Fødselsdato</t>
  </si>
  <si>
    <t>(dd.mm.åååå)</t>
  </si>
  <si>
    <t>Inngangsbillett (lag/team)</t>
  </si>
  <si>
    <t>Type renn</t>
  </si>
  <si>
    <t>Kontonummer</t>
  </si>
  <si>
    <t>XXXX.XX.XXXXX</t>
  </si>
  <si>
    <t>Hovedlandsrenn (HL) - 15-16 år</t>
  </si>
  <si>
    <t>Norgescuprenn (NC) - Junior/Senior</t>
  </si>
  <si>
    <t>Norgesmesterskap (NM) - Junior/Senior</t>
  </si>
  <si>
    <t>Norgesmesterskap (NM) - Sommer</t>
  </si>
  <si>
    <t>2022/2023</t>
  </si>
  <si>
    <t>Reiseregning for</t>
  </si>
  <si>
    <t>sesongen</t>
  </si>
  <si>
    <t>Start reise</t>
  </si>
  <si>
    <t>Sted</t>
  </si>
  <si>
    <t>Slutt reise</t>
  </si>
  <si>
    <t>Antall</t>
  </si>
  <si>
    <t>Utgift/sats</t>
  </si>
  <si>
    <t>Sum</t>
  </si>
  <si>
    <t>Merknad (Fellesopplegg/kjøring tur/retur, hotell, flyreise)</t>
  </si>
  <si>
    <t>(Dekkes etter kretsens satser innenfor 80% av fastsettelsen)</t>
  </si>
  <si>
    <t>(Der fellestransport er satt opp, dekkes ikke annen transport)</t>
  </si>
  <si>
    <t>(I forbindelse med renn som arrangeres "langt fra Steinkjer" så er det mulig å søke om forhøyet sats)</t>
  </si>
  <si>
    <t>Ønskes utbetalt til kontonummer:</t>
  </si>
  <si>
    <t>Vennlig hilsen</t>
  </si>
  <si>
    <t>Dato, navn</t>
  </si>
  <si>
    <t>Godkjent av</t>
  </si>
  <si>
    <t>Dato, navn og rolle</t>
  </si>
  <si>
    <t>Renn 1</t>
  </si>
  <si>
    <t>Renn 2</t>
  </si>
  <si>
    <t>Renn 3</t>
  </si>
  <si>
    <t>Renn 4</t>
  </si>
  <si>
    <t>Renn 5</t>
  </si>
  <si>
    <t>Renn 6</t>
  </si>
  <si>
    <t>Renn 7</t>
  </si>
  <si>
    <t>Renn 8</t>
  </si>
  <si>
    <t>Renn 9</t>
  </si>
  <si>
    <t>Renn 10</t>
  </si>
  <si>
    <t>Totalsum</t>
  </si>
  <si>
    <t>6-7 år</t>
  </si>
  <si>
    <t>Økonomiregulativ for aktive i Steinkjer Skiklubb 2021/2022-&gt;</t>
  </si>
  <si>
    <t>VEDLEGG D – Treningsavgifter for aktive, sesongen 2021/2022-&gt;</t>
  </si>
  <si>
    <t>Kategori 1</t>
  </si>
  <si>
    <t>IBU, COC, Europacup</t>
  </si>
  <si>
    <t>Kategori 2A</t>
  </si>
  <si>
    <t>Kategori 2B</t>
  </si>
  <si>
    <t>Topp 10-plass Skandinavisk cup,</t>
  </si>
  <si>
    <t>Kategori 3A</t>
  </si>
  <si>
    <t>Kategori 3B</t>
  </si>
  <si>
    <t>Junior-VM, Nordisk juniorlandskamp</t>
  </si>
  <si>
    <t>Tatt ut på Team med teamavgift</t>
  </si>
  <si>
    <t>Merknader fra Økonomiregulativet</t>
  </si>
  <si>
    <t>Maks sats</t>
  </si>
  <si>
    <t>2023/2024</t>
  </si>
  <si>
    <t>2024/2025</t>
  </si>
  <si>
    <t>2025/2026</t>
  </si>
  <si>
    <t>2026/2027</t>
  </si>
  <si>
    <t>2027/2028</t>
  </si>
  <si>
    <t>Egen bil, pr. km (Utøver: 1 kr/km, Trener/grenleder: 2,5 kr/km)</t>
  </si>
  <si>
    <t>Overnatting (maks kr. 300,-/døgn)</t>
  </si>
  <si>
    <t>Kost (Utøver kr. 0,- Trener/grenleder maks kr. 150,-/døgn)</t>
  </si>
  <si>
    <t>Kategori</t>
  </si>
  <si>
    <t>WC, VM, OL</t>
  </si>
  <si>
    <t>Teamavgift</t>
  </si>
  <si>
    <t>Teamvgift for</t>
  </si>
  <si>
    <t xml:space="preserve">Teamavgift blir vanligvis fakturert direkte Steinkjer Skiklubb, men hvis dette blir betalt av </t>
  </si>
  <si>
    <t>utøver legges kostnadene med tilhørende kvittering som vedlegg inn 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</si>
</sst>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kr&quot;\ * #,##0.00_-;\-&quot;kr&quot;\ * #,##0.00_-;_-&quot;kr&quot;\ * &quot;-&quot;??_-;_-@_-"/>
    <numFmt numFmtId="165" formatCode="_-&quot;kr&quot;\ * #,##0_-;\-&quot;kr&quot;\ * #,##0_-;_-&quot;kr&quot;\ * &quot;-&quot;??_-;_-@_-"/>
    <numFmt numFmtId="166" formatCode="[&lt;=99999999]##_ ##_ ##_ ##;\(\+##\)_ ##_ ##_ ##_ ##"/>
    <numFmt numFmtId="167" formatCode="&quot;kr&quot;\ #,##0.00"/>
  </numFmts>
  <fonts count="34">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sz val="14"/>
      <color theme="1"/>
      <name val="Calibri"/>
      <family val="2"/>
      <scheme val="minor"/>
    </font>
    <font>
      <sz val="11"/>
      <color rgb="FF333333"/>
      <name val="Inherit"/>
    </font>
    <font>
      <sz val="11"/>
      <color rgb="FF000000"/>
      <name val="Inherit"/>
    </font>
    <font>
      <b/>
      <sz val="22"/>
      <color rgb="FF000000"/>
      <name val="Inherit"/>
    </font>
    <font>
      <b/>
      <sz val="11"/>
      <color rgb="FF000000"/>
      <name val="Inherit"/>
    </font>
    <font>
      <u/>
      <sz val="11"/>
      <color theme="10"/>
      <name val="Calibri"/>
      <family val="2"/>
      <scheme val="minor"/>
    </font>
    <font>
      <b/>
      <sz val="11"/>
      <color rgb="FF333333"/>
      <name val="Inherit"/>
    </font>
    <font>
      <sz val="9.9"/>
      <color rgb="FF000000"/>
      <name val="Inherit"/>
    </font>
    <font>
      <sz val="9"/>
      <color indexed="81"/>
      <name val="Tahoma"/>
      <family val="2"/>
    </font>
    <font>
      <b/>
      <sz val="9"/>
      <color indexed="81"/>
      <name val="Tahoma"/>
      <family val="2"/>
    </font>
    <font>
      <b/>
      <sz val="11"/>
      <color rgb="FF9C0006"/>
      <name val="Calibri"/>
      <family val="2"/>
      <scheme val="minor"/>
    </font>
    <font>
      <b/>
      <sz val="14"/>
      <color rgb="FFFA7D00"/>
      <name val="Calibri"/>
      <family val="2"/>
      <scheme val="minor"/>
    </font>
    <font>
      <b/>
      <sz val="12"/>
      <color rgb="FF9C0006"/>
      <name val="Calibri"/>
      <family val="2"/>
      <scheme val="minor"/>
    </font>
    <font>
      <b/>
      <sz val="11"/>
      <color indexed="8"/>
      <name val="Calibri"/>
      <family val="2"/>
      <scheme val="minor"/>
    </font>
    <font>
      <i/>
      <sz val="11"/>
      <color theme="1"/>
      <name val="Calibri"/>
      <family val="2"/>
      <scheme val="minor"/>
    </font>
    <font>
      <i/>
      <sz val="11"/>
      <color indexed="8"/>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
      <sz val="8"/>
      <name val="Calibri"/>
      <family val="2"/>
      <scheme val="minor"/>
    </font>
    <font>
      <b/>
      <sz val="12"/>
      <color theme="1"/>
      <name val="Calibri"/>
      <family val="2"/>
      <scheme val="minor"/>
    </font>
    <font>
      <b/>
      <sz val="12"/>
      <color rgb="FF333333"/>
      <name val="Inherit"/>
    </font>
    <font>
      <b/>
      <sz val="12"/>
      <name val="Calibri"/>
      <family val="2"/>
      <scheme val="min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16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1" applyNumberFormat="0" applyAlignment="0" applyProtection="0"/>
    <xf numFmtId="0" fontId="15" fillId="0" borderId="0" applyNumberFormat="0" applyFill="0" applyBorder="0" applyAlignment="0" applyProtection="0"/>
  </cellStyleXfs>
  <cellXfs count="67">
    <xf numFmtId="0" fontId="0" fillId="0" borderId="0" xfId="0"/>
    <xf numFmtId="0" fontId="7" fillId="0" borderId="0" xfId="0" applyFont="1"/>
    <xf numFmtId="0" fontId="8" fillId="0" borderId="0" xfId="0" applyFont="1"/>
    <xf numFmtId="0" fontId="9" fillId="0" borderId="0" xfId="0" applyFont="1"/>
    <xf numFmtId="0" fontId="10" fillId="0" borderId="0" xfId="0" applyFont="1"/>
    <xf numFmtId="0" fontId="0" fillId="0" borderId="0" xfId="0" applyAlignment="1">
      <alignment horizontal="right"/>
    </xf>
    <xf numFmtId="0" fontId="5" fillId="5" borderId="1" xfId="5"/>
    <xf numFmtId="0" fontId="13"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7" applyAlignment="1">
      <alignment vertical="center"/>
    </xf>
    <xf numFmtId="0" fontId="16" fillId="0" borderId="0" xfId="0" applyFont="1" applyAlignment="1">
      <alignment vertical="center" wrapText="1"/>
    </xf>
    <xf numFmtId="0" fontId="11" fillId="0" borderId="0" xfId="0" applyFont="1" applyAlignment="1">
      <alignment vertical="center" wrapText="1"/>
    </xf>
    <xf numFmtId="0" fontId="17" fillId="0" borderId="0" xfId="0" applyFont="1" applyAlignment="1">
      <alignment vertical="center"/>
    </xf>
    <xf numFmtId="164" fontId="11" fillId="0" borderId="0" xfId="1" applyFont="1" applyAlignment="1">
      <alignment vertical="center" wrapText="1"/>
    </xf>
    <xf numFmtId="0" fontId="11" fillId="0" borderId="0" xfId="0" applyFont="1" applyAlignment="1">
      <alignment vertical="center"/>
    </xf>
    <xf numFmtId="0" fontId="2" fillId="2" borderId="0" xfId="2" applyAlignment="1">
      <alignment vertical="center" wrapText="1"/>
    </xf>
    <xf numFmtId="164" fontId="2" fillId="2" borderId="0" xfId="2" applyNumberFormat="1" applyAlignment="1">
      <alignment vertical="center" wrapText="1"/>
    </xf>
    <xf numFmtId="0" fontId="2" fillId="2" borderId="0" xfId="2" applyAlignment="1">
      <alignment vertical="center"/>
    </xf>
    <xf numFmtId="0" fontId="4" fillId="4" borderId="0" xfId="4" applyAlignment="1">
      <alignment vertical="center" wrapText="1"/>
    </xf>
    <xf numFmtId="164" fontId="4" fillId="4" borderId="0" xfId="4" applyNumberFormat="1" applyAlignment="1">
      <alignment vertical="center" wrapText="1"/>
    </xf>
    <xf numFmtId="165" fontId="2" fillId="2" borderId="0" xfId="2" applyNumberFormat="1" applyAlignment="1">
      <alignment vertical="center"/>
    </xf>
    <xf numFmtId="165" fontId="2" fillId="2" borderId="0" xfId="2" applyNumberFormat="1"/>
    <xf numFmtId="9" fontId="2" fillId="2" borderId="0" xfId="2" applyNumberFormat="1" applyAlignment="1">
      <alignment vertical="center" wrapText="1"/>
    </xf>
    <xf numFmtId="165" fontId="2" fillId="2" borderId="0" xfId="2" applyNumberFormat="1" applyAlignment="1">
      <alignment vertical="center" wrapText="1"/>
    </xf>
    <xf numFmtId="0" fontId="2" fillId="2" borderId="0" xfId="2"/>
    <xf numFmtId="0" fontId="4" fillId="4" borderId="0" xfId="4"/>
    <xf numFmtId="0" fontId="4" fillId="4" borderId="0" xfId="4" applyAlignment="1">
      <alignment vertical="center"/>
    </xf>
    <xf numFmtId="14" fontId="5" fillId="5" borderId="1" xfId="5" applyNumberFormat="1" applyAlignment="1">
      <alignment horizontal="center"/>
    </xf>
    <xf numFmtId="0" fontId="5" fillId="5" borderId="1" xfId="5" applyAlignment="1">
      <alignment horizontal="left"/>
    </xf>
    <xf numFmtId="14" fontId="5" fillId="5" borderId="1" xfId="5" applyNumberFormat="1" applyAlignment="1">
      <alignment horizontal="left"/>
    </xf>
    <xf numFmtId="0" fontId="15" fillId="5" borderId="1" xfId="7" applyFill="1" applyBorder="1" applyAlignment="1">
      <alignment horizontal="left"/>
    </xf>
    <xf numFmtId="166" fontId="5" fillId="5" borderId="1" xfId="5" applyNumberFormat="1" applyAlignment="1">
      <alignment horizontal="left"/>
    </xf>
    <xf numFmtId="0" fontId="6" fillId="6" borderId="1" xfId="6" applyAlignment="1">
      <alignment horizontal="left"/>
    </xf>
    <xf numFmtId="14" fontId="6" fillId="6" borderId="1" xfId="6" applyNumberFormat="1" applyAlignment="1">
      <alignment horizontal="left"/>
    </xf>
    <xf numFmtId="166" fontId="6" fillId="6" borderId="1" xfId="6" applyNumberFormat="1" applyAlignment="1">
      <alignment horizontal="left"/>
    </xf>
    <xf numFmtId="0" fontId="7" fillId="0" borderId="0" xfId="0" applyFont="1" applyAlignment="1">
      <alignment horizontal="right"/>
    </xf>
    <xf numFmtId="0" fontId="6" fillId="6" borderId="1" xfId="6"/>
    <xf numFmtId="0" fontId="7" fillId="0" borderId="0" xfId="0" applyFont="1" applyAlignment="1">
      <alignment horizontal="center"/>
    </xf>
    <xf numFmtId="164" fontId="6" fillId="6" borderId="1" xfId="1" applyFont="1" applyFill="1" applyBorder="1"/>
    <xf numFmtId="0" fontId="7" fillId="0" borderId="0" xfId="0" applyFont="1" applyAlignment="1">
      <alignment horizontal="left"/>
    </xf>
    <xf numFmtId="164" fontId="5" fillId="5" borderId="1" xfId="5" applyNumberFormat="1"/>
    <xf numFmtId="164" fontId="6" fillId="6" borderId="2" xfId="6" applyNumberFormat="1" applyBorder="1"/>
    <xf numFmtId="167" fontId="5" fillId="5" borderId="1" xfId="5" applyNumberFormat="1"/>
    <xf numFmtId="0" fontId="5" fillId="5" borderId="1" xfId="5" applyAlignment="1">
      <alignment horizontal="center"/>
    </xf>
    <xf numFmtId="0" fontId="6" fillId="6" borderId="1" xfId="6" applyAlignment="1">
      <alignment horizontal="center"/>
    </xf>
    <xf numFmtId="0" fontId="0" fillId="0" borderId="3" xfId="0" applyBorder="1"/>
    <xf numFmtId="0" fontId="3" fillId="3" borderId="5" xfId="3" applyBorder="1"/>
    <xf numFmtId="0" fontId="3" fillId="3" borderId="6" xfId="3" applyBorder="1"/>
    <xf numFmtId="0" fontId="20" fillId="3" borderId="5" xfId="3" applyFont="1" applyBorder="1"/>
    <xf numFmtId="0" fontId="8" fillId="0" borderId="0" xfId="0" applyFont="1" applyAlignment="1">
      <alignment horizontal="right"/>
    </xf>
    <xf numFmtId="0" fontId="8" fillId="0" borderId="0" xfId="0" applyFont="1" applyAlignment="1">
      <alignment horizontal="left"/>
    </xf>
    <xf numFmtId="0" fontId="21" fillId="6" borderId="1" xfId="6" applyFont="1" applyAlignment="1">
      <alignment horizontal="center"/>
    </xf>
    <xf numFmtId="0" fontId="6" fillId="6" borderId="1" xfId="6" applyAlignment="1">
      <alignment horizontal="right"/>
    </xf>
    <xf numFmtId="164" fontId="6" fillId="6" borderId="1" xfId="6" applyNumberFormat="1"/>
    <xf numFmtId="0" fontId="22" fillId="3" borderId="4" xfId="3" applyFont="1" applyBorder="1" applyAlignment="1">
      <alignment horizontal="center"/>
    </xf>
    <xf numFmtId="0" fontId="23" fillId="0" borderId="0" xfId="0" applyFont="1"/>
    <xf numFmtId="0" fontId="24" fillId="0" borderId="0" xfId="0" applyFont="1" applyAlignment="1">
      <alignment horizontal="left"/>
    </xf>
    <xf numFmtId="0" fontId="25" fillId="0" borderId="0" xfId="0" applyFont="1" applyAlignment="1">
      <alignment horizontal="left"/>
    </xf>
    <xf numFmtId="0" fontId="24" fillId="0" borderId="0" xfId="0" applyFont="1"/>
    <xf numFmtId="0" fontId="25" fillId="0" borderId="0" xfId="0" applyFont="1"/>
    <xf numFmtId="0" fontId="31" fillId="0" borderId="0" xfId="0" applyFont="1"/>
    <xf numFmtId="0" fontId="32" fillId="0" borderId="0" xfId="0" applyFont="1" applyAlignment="1">
      <alignment vertical="center" wrapText="1"/>
    </xf>
    <xf numFmtId="0" fontId="32" fillId="0" borderId="0" xfId="0" applyFont="1" applyAlignment="1">
      <alignment horizontal="center" vertical="center" wrapText="1"/>
    </xf>
    <xf numFmtId="0" fontId="33" fillId="0" borderId="0" xfId="2" applyFont="1" applyFill="1" applyAlignment="1">
      <alignment vertical="center" wrapText="1"/>
    </xf>
    <xf numFmtId="0" fontId="31" fillId="0" borderId="0" xfId="0" applyFont="1" applyAlignment="1">
      <alignment horizontal="center"/>
    </xf>
    <xf numFmtId="0" fontId="33" fillId="0" borderId="0" xfId="0" applyFont="1"/>
  </cellXfs>
  <cellStyles count="8">
    <cellStyle name="Beregning" xfId="6" builtinId="22"/>
    <cellStyle name="Dårlig" xfId="3" builtinId="27"/>
    <cellStyle name="God" xfId="2" builtinId="26"/>
    <cellStyle name="Hyperkobling" xfId="7" builtinId="8"/>
    <cellStyle name="Inndata" xfId="5" builtinId="20"/>
    <cellStyle name="Normal" xfId="0" builtinId="0"/>
    <cellStyle name="Nøytral" xfId="4" builtinId="28"/>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292100</xdr:colOff>
      <xdr:row>1</xdr:row>
      <xdr:rowOff>38100</xdr:rowOff>
    </xdr:from>
    <xdr:to>
      <xdr:col>3</xdr:col>
      <xdr:colOff>1651000</xdr:colOff>
      <xdr:row>35</xdr:row>
      <xdr:rowOff>38100</xdr:rowOff>
    </xdr:to>
    <xdr:sp macro="" textlink="">
      <xdr:nvSpPr>
        <xdr:cNvPr id="2" name="TekstSylinder 1">
          <a:extLst>
            <a:ext uri="{FF2B5EF4-FFF2-40B4-BE49-F238E27FC236}">
              <a16:creationId xmlns:a16="http://schemas.microsoft.com/office/drawing/2014/main" id="{1AA2EED3-D017-C240-9D86-0865E7369E4E}"/>
            </a:ext>
          </a:extLst>
        </xdr:cNvPr>
        <xdr:cNvSpPr txBox="1"/>
      </xdr:nvSpPr>
      <xdr:spPr>
        <a:xfrm>
          <a:off x="292100" y="393700"/>
          <a:ext cx="10121900" cy="730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TEKSTEN MÅ GÅS IGJENNOM I HHT NYTT REGULATIV</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11007</xdr:colOff>
      <xdr:row>0</xdr:row>
      <xdr:rowOff>114661</xdr:rowOff>
    </xdr:from>
    <xdr:to>
      <xdr:col>11</xdr:col>
      <xdr:colOff>383187</xdr:colOff>
      <xdr:row>42</xdr:row>
      <xdr:rowOff>100853</xdr:rowOff>
    </xdr:to>
    <xdr:pic>
      <xdr:nvPicPr>
        <xdr:cNvPr id="2" name="Bilde 1">
          <a:extLst>
            <a:ext uri="{FF2B5EF4-FFF2-40B4-BE49-F238E27FC236}">
              <a16:creationId xmlns:a16="http://schemas.microsoft.com/office/drawing/2014/main" id="{94F92183-839F-306C-2DDB-585C1AF6FBA8}"/>
            </a:ext>
          </a:extLst>
        </xdr:cNvPr>
        <xdr:cNvPicPr>
          <a:picLocks noChangeAspect="1"/>
        </xdr:cNvPicPr>
      </xdr:nvPicPr>
      <xdr:blipFill>
        <a:blip xmlns:r="http://schemas.openxmlformats.org/officeDocument/2006/relationships" r:embed="rId1"/>
        <a:stretch>
          <a:fillRect/>
        </a:stretch>
      </xdr:blipFill>
      <xdr:spPr>
        <a:xfrm>
          <a:off x="10365242" y="114661"/>
          <a:ext cx="5706180" cy="9006927"/>
        </a:xfrm>
        <a:prstGeom prst="rect">
          <a:avLst/>
        </a:prstGeom>
        <a:ln>
          <a:solidFill>
            <a:schemeClr val="accent1"/>
          </a:solidFill>
        </a:ln>
      </xdr:spPr>
    </xdr:pic>
    <xdr:clientData/>
  </xdr:twoCellAnchor>
  <xdr:twoCellAnchor editAs="oneCell">
    <xdr:from>
      <xdr:col>11</xdr:col>
      <xdr:colOff>448194</xdr:colOff>
      <xdr:row>0</xdr:row>
      <xdr:rowOff>100653</xdr:rowOff>
    </xdr:from>
    <xdr:to>
      <xdr:col>18</xdr:col>
      <xdr:colOff>742765</xdr:colOff>
      <xdr:row>42</xdr:row>
      <xdr:rowOff>155926</xdr:rowOff>
    </xdr:to>
    <xdr:pic>
      <xdr:nvPicPr>
        <xdr:cNvPr id="3" name="Bilde 2">
          <a:extLst>
            <a:ext uri="{FF2B5EF4-FFF2-40B4-BE49-F238E27FC236}">
              <a16:creationId xmlns:a16="http://schemas.microsoft.com/office/drawing/2014/main" id="{04EDAE5D-F1FC-967B-B4D1-BF170D59FC8F}"/>
            </a:ext>
          </a:extLst>
        </xdr:cNvPr>
        <xdr:cNvPicPr>
          <a:picLocks noChangeAspect="1"/>
        </xdr:cNvPicPr>
      </xdr:nvPicPr>
      <xdr:blipFill>
        <a:blip xmlns:r="http://schemas.openxmlformats.org/officeDocument/2006/relationships" r:embed="rId2"/>
        <a:stretch>
          <a:fillRect/>
        </a:stretch>
      </xdr:blipFill>
      <xdr:spPr>
        <a:xfrm>
          <a:off x="16136429" y="100653"/>
          <a:ext cx="5628571" cy="9076008"/>
        </a:xfrm>
        <a:prstGeom prst="rect">
          <a:avLst/>
        </a:prstGeom>
        <a:ln>
          <a:solidFill>
            <a:schemeClr val="accent1"/>
          </a:solidFill>
        </a:ln>
      </xdr:spPr>
    </xdr:pic>
    <xdr:clientData/>
  </xdr:twoCellAnchor>
  <xdr:twoCellAnchor editAs="oneCell">
    <xdr:from>
      <xdr:col>19</xdr:col>
      <xdr:colOff>43702</xdr:colOff>
      <xdr:row>0</xdr:row>
      <xdr:rowOff>98892</xdr:rowOff>
    </xdr:from>
    <xdr:to>
      <xdr:col>26</xdr:col>
      <xdr:colOff>357321</xdr:colOff>
      <xdr:row>42</xdr:row>
      <xdr:rowOff>156885</xdr:rowOff>
    </xdr:to>
    <xdr:pic>
      <xdr:nvPicPr>
        <xdr:cNvPr id="4" name="Bilde 3">
          <a:extLst>
            <a:ext uri="{FF2B5EF4-FFF2-40B4-BE49-F238E27FC236}">
              <a16:creationId xmlns:a16="http://schemas.microsoft.com/office/drawing/2014/main" id="{CB11C9FA-8D9D-B019-5D3F-DD35F6F275F0}"/>
            </a:ext>
          </a:extLst>
        </xdr:cNvPr>
        <xdr:cNvPicPr>
          <a:picLocks noChangeAspect="1"/>
        </xdr:cNvPicPr>
      </xdr:nvPicPr>
      <xdr:blipFill>
        <a:blip xmlns:r="http://schemas.openxmlformats.org/officeDocument/2006/relationships" r:embed="rId3"/>
        <a:stretch>
          <a:fillRect/>
        </a:stretch>
      </xdr:blipFill>
      <xdr:spPr>
        <a:xfrm>
          <a:off x="21827937" y="98892"/>
          <a:ext cx="5647619" cy="9078728"/>
        </a:xfrm>
        <a:prstGeom prst="rect">
          <a:avLst/>
        </a:prstGeom>
        <a:ln>
          <a:solidFill>
            <a:schemeClr val="accent1"/>
          </a:solidFill>
        </a:ln>
      </xdr:spPr>
    </xdr:pic>
    <xdr:clientData/>
  </xdr:twoCellAnchor>
  <xdr:twoCellAnchor editAs="oneCell">
    <xdr:from>
      <xdr:col>4</xdr:col>
      <xdr:colOff>8964</xdr:colOff>
      <xdr:row>43</xdr:row>
      <xdr:rowOff>103935</xdr:rowOff>
    </xdr:from>
    <xdr:to>
      <xdr:col>11</xdr:col>
      <xdr:colOff>313059</xdr:colOff>
      <xdr:row>90</xdr:row>
      <xdr:rowOff>102535</xdr:rowOff>
    </xdr:to>
    <xdr:pic>
      <xdr:nvPicPr>
        <xdr:cNvPr id="5" name="Bilde 4">
          <a:extLst>
            <a:ext uri="{FF2B5EF4-FFF2-40B4-BE49-F238E27FC236}">
              <a16:creationId xmlns:a16="http://schemas.microsoft.com/office/drawing/2014/main" id="{2197BE03-7942-B849-61B7-04F2CD19009C}"/>
            </a:ext>
          </a:extLst>
        </xdr:cNvPr>
        <xdr:cNvPicPr>
          <a:picLocks noChangeAspect="1"/>
        </xdr:cNvPicPr>
      </xdr:nvPicPr>
      <xdr:blipFill>
        <a:blip xmlns:r="http://schemas.openxmlformats.org/officeDocument/2006/relationships" r:embed="rId4"/>
        <a:stretch>
          <a:fillRect/>
        </a:stretch>
      </xdr:blipFill>
      <xdr:spPr>
        <a:xfrm>
          <a:off x="10363199" y="9270347"/>
          <a:ext cx="5638095" cy="9142600"/>
        </a:xfrm>
        <a:prstGeom prst="rect">
          <a:avLst/>
        </a:prstGeom>
        <a:ln>
          <a:solidFill>
            <a:schemeClr val="accent1"/>
          </a:solidFill>
        </a:ln>
      </xdr:spPr>
    </xdr:pic>
    <xdr:clientData/>
  </xdr:twoCellAnchor>
  <xdr:twoCellAnchor editAs="oneCell">
    <xdr:from>
      <xdr:col>11</xdr:col>
      <xdr:colOff>446836</xdr:colOff>
      <xdr:row>43</xdr:row>
      <xdr:rowOff>103936</xdr:rowOff>
    </xdr:from>
    <xdr:to>
      <xdr:col>18</xdr:col>
      <xdr:colOff>731884</xdr:colOff>
      <xdr:row>90</xdr:row>
      <xdr:rowOff>64441</xdr:rowOff>
    </xdr:to>
    <xdr:pic>
      <xdr:nvPicPr>
        <xdr:cNvPr id="6" name="Bilde 5">
          <a:extLst>
            <a:ext uri="{FF2B5EF4-FFF2-40B4-BE49-F238E27FC236}">
              <a16:creationId xmlns:a16="http://schemas.microsoft.com/office/drawing/2014/main" id="{C5ED8AE8-E997-D143-C99A-2902737D6DD1}"/>
            </a:ext>
          </a:extLst>
        </xdr:cNvPr>
        <xdr:cNvPicPr>
          <a:picLocks noChangeAspect="1"/>
        </xdr:cNvPicPr>
      </xdr:nvPicPr>
      <xdr:blipFill>
        <a:blip xmlns:r="http://schemas.openxmlformats.org/officeDocument/2006/relationships" r:embed="rId5"/>
        <a:stretch>
          <a:fillRect/>
        </a:stretch>
      </xdr:blipFill>
      <xdr:spPr>
        <a:xfrm>
          <a:off x="16135071" y="9270348"/>
          <a:ext cx="5619048" cy="9104505"/>
        </a:xfrm>
        <a:prstGeom prst="rect">
          <a:avLst/>
        </a:prstGeom>
        <a:ln>
          <a:solidFill>
            <a:schemeClr val="accent1"/>
          </a:solidFill>
        </a:ln>
      </xdr:spPr>
    </xdr:pic>
    <xdr:clientData/>
  </xdr:twoCellAnchor>
  <xdr:twoCellAnchor editAs="oneCell">
    <xdr:from>
      <xdr:col>19</xdr:col>
      <xdr:colOff>45944</xdr:colOff>
      <xdr:row>43</xdr:row>
      <xdr:rowOff>92449</xdr:rowOff>
    </xdr:from>
    <xdr:to>
      <xdr:col>26</xdr:col>
      <xdr:colOff>302559</xdr:colOff>
      <xdr:row>90</xdr:row>
      <xdr:rowOff>110098</xdr:rowOff>
    </xdr:to>
    <xdr:pic>
      <xdr:nvPicPr>
        <xdr:cNvPr id="7" name="Bilde 6">
          <a:extLst>
            <a:ext uri="{FF2B5EF4-FFF2-40B4-BE49-F238E27FC236}">
              <a16:creationId xmlns:a16="http://schemas.microsoft.com/office/drawing/2014/main" id="{44D18E6E-FFAF-6D49-8AF4-7BE3E9B4D14C}"/>
            </a:ext>
          </a:extLst>
        </xdr:cNvPr>
        <xdr:cNvPicPr>
          <a:picLocks noChangeAspect="1"/>
        </xdr:cNvPicPr>
      </xdr:nvPicPr>
      <xdr:blipFill>
        <a:blip xmlns:r="http://schemas.openxmlformats.org/officeDocument/2006/relationships" r:embed="rId6"/>
        <a:stretch>
          <a:fillRect/>
        </a:stretch>
      </xdr:blipFill>
      <xdr:spPr>
        <a:xfrm>
          <a:off x="21830179" y="9258861"/>
          <a:ext cx="5590615" cy="9161649"/>
        </a:xfrm>
        <a:prstGeom prst="rect">
          <a:avLst/>
        </a:prstGeom>
        <a:ln>
          <a:solidFill>
            <a:schemeClr val="accent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304800</xdr:colOff>
      <xdr:row>22</xdr:row>
      <xdr:rowOff>114300</xdr:rowOff>
    </xdr:to>
    <xdr:sp macro="" textlink="">
      <xdr:nvSpPr>
        <xdr:cNvPr id="6147" name="AutoShape 3" descr="Steinkjer Skiklubb logo">
          <a:extLst>
            <a:ext uri="{FF2B5EF4-FFF2-40B4-BE49-F238E27FC236}">
              <a16:creationId xmlns:a16="http://schemas.microsoft.com/office/drawing/2014/main" id="{428E3BA4-5FE1-007B-49DB-2CA3D19DB679}"/>
            </a:ext>
          </a:extLst>
        </xdr:cNvPr>
        <xdr:cNvSpPr>
          <a:spLocks noChangeAspect="1" noChangeArrowheads="1"/>
        </xdr:cNvSpPr>
      </xdr:nvSpPr>
      <xdr:spPr bwMode="auto">
        <a:xfrm>
          <a:off x="0" y="427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n12171/AppData/Local/Microsoft/Windows/INetCache/Content.Outlook/H0CDPB05/2017%20&#195;&#184;konomiregulativ_2017-2018.docx" TargetMode="External"/><Relationship Id="rId2" Type="http://schemas.openxmlformats.org/officeDocument/2006/relationships/hyperlink" Target="../../n12171/AppData/Local/Microsoft/Windows/INetCache/Content.Outlook/H0CDPB05/2017%20&#195;&#184;konomiregulativ_2017-2018.docx" TargetMode="External"/><Relationship Id="rId1" Type="http://schemas.openxmlformats.org/officeDocument/2006/relationships/hyperlink" Target="../../n12171/AppData/Local/Microsoft/Windows/INetCache/Content.Outlook/H0CDPB05/2017%20&#195;&#184;konomiregulativ_2017-2018.docx" TargetMode="External"/><Relationship Id="rId5" Type="http://schemas.openxmlformats.org/officeDocument/2006/relationships/drawing" Target="../drawings/drawing1.xml"/><Relationship Id="rId4" Type="http://schemas.openxmlformats.org/officeDocument/2006/relationships/hyperlink" Target="../../n12171/AppData/Local/Microsoft/Windows/INetCache/Content.Outlook/H0CDPB05/2017%20&#195;&#184;konomiregulativ_2017-2018.doc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n12171/AppData/Local/Microsoft/Windows/INetCache/Content.Outlook/H0CDPB05/2017%20&#195;&#184;konomiregulativ_2017-2018.docx" TargetMode="External"/><Relationship Id="rId1" Type="http://schemas.openxmlformats.org/officeDocument/2006/relationships/hyperlink" Target="../../n12171/AppData/Local/Microsoft/Windows/INetCache/Content.Outlook/H0CDPB05/2017%20&#195;&#184;konomiregulativ_2017-2018.doc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6"/>
  <sheetViews>
    <sheetView topLeftCell="A15" workbookViewId="0">
      <selection activeCell="H28" sqref="A1:XFD1048576"/>
    </sheetView>
  </sheetViews>
  <sheetFormatPr baseColWidth="10" defaultColWidth="11.42578125" defaultRowHeight="15"/>
  <cols>
    <col min="1" max="1" width="45.28515625" customWidth="1"/>
    <col min="2" max="2" width="16.140625" customWidth="1"/>
    <col min="3" max="3" width="53.5703125" customWidth="1"/>
    <col min="4" max="4" width="35.140625" customWidth="1"/>
  </cols>
  <sheetData>
    <row r="1" spans="1:1" ht="27.75">
      <c r="A1" s="7" t="s">
        <v>0</v>
      </c>
    </row>
    <row r="2" spans="1:1">
      <c r="A2" s="8" t="s">
        <v>1</v>
      </c>
    </row>
    <row r="4" spans="1:1" ht="27.75">
      <c r="A4" s="7" t="s">
        <v>2</v>
      </c>
    </row>
    <row r="5" spans="1:1">
      <c r="A5" s="8" t="s">
        <v>3</v>
      </c>
    </row>
    <row r="6" spans="1:1">
      <c r="A6" s="8"/>
    </row>
    <row r="7" spans="1:1" ht="27.75">
      <c r="A7" s="7" t="s">
        <v>4</v>
      </c>
    </row>
    <row r="8" spans="1:1">
      <c r="A8" s="8" t="s">
        <v>5</v>
      </c>
    </row>
    <row r="9" spans="1:1">
      <c r="A9" s="8" t="s">
        <v>6</v>
      </c>
    </row>
    <row r="10" spans="1:1">
      <c r="A10" s="8" t="s">
        <v>7</v>
      </c>
    </row>
    <row r="11" spans="1:1">
      <c r="A11" s="8" t="s">
        <v>8</v>
      </c>
    </row>
    <row r="12" spans="1:1">
      <c r="A12" s="8"/>
    </row>
    <row r="13" spans="1:1" ht="27.75">
      <c r="A13" s="7" t="s">
        <v>9</v>
      </c>
    </row>
    <row r="14" spans="1:1">
      <c r="A14" s="8" t="s">
        <v>10</v>
      </c>
    </row>
    <row r="15" spans="1:1">
      <c r="A15" s="8" t="s">
        <v>11</v>
      </c>
    </row>
    <row r="16" spans="1:1">
      <c r="A16" s="8" t="s">
        <v>12</v>
      </c>
    </row>
    <row r="17" spans="1:1">
      <c r="A17" s="8" t="s">
        <v>13</v>
      </c>
    </row>
    <row r="18" spans="1:1">
      <c r="A18" s="8"/>
    </row>
    <row r="19" spans="1:1" ht="27.75">
      <c r="A19" s="7" t="s">
        <v>14</v>
      </c>
    </row>
    <row r="20" spans="1:1">
      <c r="A20" s="8" t="s">
        <v>15</v>
      </c>
    </row>
    <row r="21" spans="1:1">
      <c r="A21" s="8" t="s">
        <v>16</v>
      </c>
    </row>
    <row r="22" spans="1:1">
      <c r="A22" s="8" t="s">
        <v>17</v>
      </c>
    </row>
    <row r="23" spans="1:1">
      <c r="A23" s="8"/>
    </row>
    <row r="24" spans="1:1" ht="27.75">
      <c r="A24" s="7" t="s">
        <v>18</v>
      </c>
    </row>
    <row r="25" spans="1:1">
      <c r="A25" s="8"/>
    </row>
    <row r="26" spans="1:1">
      <c r="A26" s="9" t="s">
        <v>19</v>
      </c>
    </row>
    <row r="27" spans="1:1">
      <c r="A27" s="8" t="s">
        <v>20</v>
      </c>
    </row>
    <row r="28" spans="1:1">
      <c r="A28" s="9" t="s">
        <v>21</v>
      </c>
    </row>
    <row r="29" spans="1:1">
      <c r="A29" s="8" t="s">
        <v>22</v>
      </c>
    </row>
    <row r="30" spans="1:1">
      <c r="A30" s="9" t="s">
        <v>23</v>
      </c>
    </row>
    <row r="31" spans="1:1">
      <c r="A31" s="8" t="s">
        <v>24</v>
      </c>
    </row>
    <row r="32" spans="1:1">
      <c r="A32" s="9" t="s">
        <v>25</v>
      </c>
    </row>
    <row r="33" spans="1:1">
      <c r="A33" s="8" t="s">
        <v>26</v>
      </c>
    </row>
    <row r="34" spans="1:1">
      <c r="A34" s="9" t="s">
        <v>27</v>
      </c>
    </row>
    <row r="35" spans="1:1">
      <c r="A35" s="8" t="s">
        <v>28</v>
      </c>
    </row>
    <row r="36" spans="1:1" ht="27.75">
      <c r="A36" s="7" t="s">
        <v>29</v>
      </c>
    </row>
    <row r="37" spans="1:1">
      <c r="A37" s="8" t="s">
        <v>30</v>
      </c>
    </row>
    <row r="38" spans="1:1">
      <c r="A38" s="8"/>
    </row>
    <row r="39" spans="1:1" ht="27.75">
      <c r="A39" s="7" t="s">
        <v>31</v>
      </c>
    </row>
    <row r="40" spans="1:1">
      <c r="A40" s="8" t="s">
        <v>32</v>
      </c>
    </row>
    <row r="41" spans="1:1">
      <c r="A41" s="8" t="s">
        <v>33</v>
      </c>
    </row>
    <row r="42" spans="1:1">
      <c r="A42" s="8"/>
    </row>
    <row r="43" spans="1:1" ht="27.75">
      <c r="A43" s="7" t="s">
        <v>34</v>
      </c>
    </row>
    <row r="44" spans="1:1">
      <c r="A44" s="8" t="s">
        <v>35</v>
      </c>
    </row>
    <row r="45" spans="1:1">
      <c r="A45" s="8" t="s">
        <v>36</v>
      </c>
    </row>
    <row r="46" spans="1:1">
      <c r="A46" s="8" t="s">
        <v>37</v>
      </c>
    </row>
    <row r="47" spans="1:1">
      <c r="A47" s="8" t="s">
        <v>38</v>
      </c>
    </row>
    <row r="48" spans="1:1">
      <c r="A48" s="8"/>
    </row>
    <row r="49" spans="1:4" ht="27.75">
      <c r="A49" s="7" t="s">
        <v>39</v>
      </c>
    </row>
    <row r="50" spans="1:4">
      <c r="A50" s="1" t="s">
        <v>40</v>
      </c>
      <c r="B50" s="1" t="s">
        <v>41</v>
      </c>
      <c r="C50" s="1" t="s">
        <v>42</v>
      </c>
    </row>
    <row r="51" spans="1:4">
      <c r="A51" s="16" t="s">
        <v>43</v>
      </c>
      <c r="B51" s="17">
        <v>1.5</v>
      </c>
      <c r="C51" s="16" t="s">
        <v>44</v>
      </c>
    </row>
    <row r="52" spans="1:4">
      <c r="A52" s="16" t="s">
        <v>45</v>
      </c>
      <c r="B52" s="17">
        <v>750</v>
      </c>
      <c r="C52" s="16" t="s">
        <v>46</v>
      </c>
    </row>
    <row r="53" spans="1:4">
      <c r="A53" s="16" t="s">
        <v>47</v>
      </c>
      <c r="B53" s="17">
        <v>450</v>
      </c>
      <c r="C53" s="16" t="s">
        <v>48</v>
      </c>
    </row>
    <row r="54" spans="1:4">
      <c r="A54" s="16" t="s">
        <v>49</v>
      </c>
      <c r="B54" s="17">
        <v>150</v>
      </c>
      <c r="C54" s="16" t="s">
        <v>50</v>
      </c>
    </row>
    <row r="56" spans="1:4">
      <c r="A56" s="1" t="s">
        <v>51</v>
      </c>
      <c r="B56" s="1" t="s">
        <v>41</v>
      </c>
      <c r="C56" s="1" t="s">
        <v>42</v>
      </c>
    </row>
    <row r="57" spans="1:4">
      <c r="A57" s="19" t="s">
        <v>43</v>
      </c>
      <c r="B57" s="20">
        <v>2.5</v>
      </c>
      <c r="C57" s="19"/>
      <c r="D57" s="26"/>
    </row>
    <row r="58" spans="1:4">
      <c r="A58" s="19" t="s">
        <v>49</v>
      </c>
      <c r="B58" s="20">
        <v>150</v>
      </c>
      <c r="C58" s="19"/>
      <c r="D58" s="26"/>
    </row>
    <row r="59" spans="1:4">
      <c r="A59" s="19" t="s">
        <v>52</v>
      </c>
      <c r="B59" s="19"/>
      <c r="C59" s="27" t="s">
        <v>53</v>
      </c>
      <c r="D59" s="26"/>
    </row>
    <row r="60" spans="1:4">
      <c r="A60" s="13" t="s">
        <v>54</v>
      </c>
    </row>
    <row r="61" spans="1:4">
      <c r="A61" s="13" t="s">
        <v>55</v>
      </c>
    </row>
    <row r="62" spans="1:4">
      <c r="A62" s="8"/>
    </row>
    <row r="63" spans="1:4" ht="27.75">
      <c r="A63" s="7" t="s">
        <v>56</v>
      </c>
    </row>
    <row r="64" spans="1:4">
      <c r="A64" s="11" t="s">
        <v>57</v>
      </c>
      <c r="B64" s="11" t="s">
        <v>58</v>
      </c>
      <c r="C64" s="11" t="s">
        <v>59</v>
      </c>
      <c r="D64" s="11" t="s">
        <v>60</v>
      </c>
    </row>
    <row r="65" spans="1:4" ht="30">
      <c r="A65" s="16" t="s">
        <v>61</v>
      </c>
      <c r="B65" s="16" t="s">
        <v>62</v>
      </c>
      <c r="C65" s="21">
        <v>27000</v>
      </c>
      <c r="D65" s="22"/>
    </row>
    <row r="66" spans="1:4">
      <c r="A66" s="16" t="s">
        <v>63</v>
      </c>
      <c r="B66" s="23">
        <v>0.65</v>
      </c>
      <c r="C66" s="24">
        <v>10000</v>
      </c>
      <c r="D66" s="17">
        <f>B66*C66</f>
        <v>6500</v>
      </c>
    </row>
    <row r="67" spans="1:4">
      <c r="A67" s="16" t="s">
        <v>64</v>
      </c>
      <c r="B67" s="23">
        <v>0.65</v>
      </c>
      <c r="C67" s="24">
        <v>27000</v>
      </c>
      <c r="D67" s="17">
        <f t="shared" ref="D67:D70" si="0">B67*C67</f>
        <v>17550</v>
      </c>
    </row>
    <row r="68" spans="1:4">
      <c r="A68" s="16" t="s">
        <v>65</v>
      </c>
      <c r="B68" s="23">
        <v>0.65</v>
      </c>
      <c r="C68" s="24">
        <v>30000</v>
      </c>
      <c r="D68" s="17">
        <f t="shared" si="0"/>
        <v>19500</v>
      </c>
    </row>
    <row r="69" spans="1:4">
      <c r="A69" s="16" t="s">
        <v>66</v>
      </c>
      <c r="B69" s="23">
        <v>0.65</v>
      </c>
      <c r="C69" s="24">
        <v>45000</v>
      </c>
      <c r="D69" s="17">
        <f t="shared" si="0"/>
        <v>29250</v>
      </c>
    </row>
    <row r="70" spans="1:4">
      <c r="A70" s="16" t="s">
        <v>67</v>
      </c>
      <c r="B70" s="23">
        <v>0.65</v>
      </c>
      <c r="C70" s="24">
        <v>55000</v>
      </c>
      <c r="D70" s="17">
        <f t="shared" si="0"/>
        <v>35750</v>
      </c>
    </row>
    <row r="71" spans="1:4">
      <c r="A71" s="16" t="s">
        <v>68</v>
      </c>
      <c r="B71" s="23">
        <v>0.65</v>
      </c>
      <c r="C71" s="16" t="s">
        <v>69</v>
      </c>
      <c r="D71" s="16" t="s">
        <v>69</v>
      </c>
    </row>
    <row r="72" spans="1:4">
      <c r="A72" s="18" t="s">
        <v>70</v>
      </c>
      <c r="B72" s="25"/>
      <c r="C72" s="25"/>
      <c r="D72" s="25"/>
    </row>
    <row r="73" spans="1:4">
      <c r="A73" s="8"/>
    </row>
    <row r="74" spans="1:4" ht="27.75">
      <c r="A74" s="7" t="s">
        <v>71</v>
      </c>
    </row>
    <row r="75" spans="1:4">
      <c r="A75" s="8" t="s">
        <v>72</v>
      </c>
    </row>
    <row r="76" spans="1:4">
      <c r="A76" s="8"/>
    </row>
    <row r="77" spans="1:4" ht="27.75">
      <c r="A77" s="7" t="s">
        <v>73</v>
      </c>
    </row>
    <row r="78" spans="1:4" ht="18" customHeight="1">
      <c r="A78" s="12" t="s">
        <v>138</v>
      </c>
      <c r="B78" s="14">
        <v>250</v>
      </c>
    </row>
    <row r="79" spans="1:4">
      <c r="A79" s="12" t="s">
        <v>74</v>
      </c>
      <c r="B79" s="14">
        <v>500</v>
      </c>
    </row>
    <row r="80" spans="1:4">
      <c r="A80" s="12" t="s">
        <v>75</v>
      </c>
      <c r="B80" s="14">
        <v>1200</v>
      </c>
    </row>
    <row r="81" spans="1:2">
      <c r="A81" s="12" t="s">
        <v>76</v>
      </c>
      <c r="B81" s="14">
        <v>2000</v>
      </c>
    </row>
    <row r="82" spans="1:2">
      <c r="A82" s="12" t="s">
        <v>63</v>
      </c>
      <c r="B82" s="14">
        <v>2500</v>
      </c>
    </row>
    <row r="83" spans="1:2">
      <c r="A83" s="12" t="s">
        <v>77</v>
      </c>
      <c r="B83" s="14">
        <v>3500</v>
      </c>
    </row>
    <row r="84" spans="1:2">
      <c r="A84" s="8"/>
    </row>
    <row r="85" spans="1:2">
      <c r="A85" s="15" t="s">
        <v>78</v>
      </c>
    </row>
    <row r="86" spans="1:2">
      <c r="A86" s="15" t="s">
        <v>79</v>
      </c>
    </row>
  </sheetData>
  <hyperlinks>
    <hyperlink ref="A37" r:id="rId1" display="../../n12171/AppData/Local/Microsoft/Windows/INetCache/Content.Outlook/H0CDPB05/2017 Ã¸konomiregulativ_2017-2018.docx" xr:uid="{00000000-0004-0000-0000-000000000000}"/>
    <hyperlink ref="A85" r:id="rId2" display="../../n12171/AppData/Local/Microsoft/Windows/INetCache/Content.Outlook/H0CDPB05/2017 Ã¸konomiregulativ_2017-2018.docx" xr:uid="{00000000-0004-0000-0000-000001000000}"/>
    <hyperlink ref="A86" r:id="rId3" display="../../n12171/AppData/Local/Microsoft/Windows/INetCache/Content.Outlook/H0CDPB05/2017 Ã¸konomiregulativ_2017-2018.docx" xr:uid="{00000000-0004-0000-0000-000002000000}"/>
    <hyperlink ref="A33" r:id="rId4" display="../../n12171/AppData/Local/Microsoft/Windows/INetCache/Content.Outlook/H0CDPB05/2017 Ã¸konomiregulativ_2017-2018.docx" xr:uid="{00000000-0004-0000-0000-000003000000}"/>
  </hyperlinks>
  <pageMargins left="0.7" right="0.7" top="0.75" bottom="0.75" header="0.3" footer="0.3"/>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G38"/>
  <sheetViews>
    <sheetView zoomScaleNormal="100" workbookViewId="0">
      <selection activeCell="B5" sqref="B5"/>
    </sheetView>
  </sheetViews>
  <sheetFormatPr baseColWidth="10" defaultColWidth="11.42578125" defaultRowHeight="15"/>
  <cols>
    <col min="1" max="1" width="16.5703125" customWidth="1"/>
    <col min="2" max="2" width="57.7109375" bestFit="1" customWidth="1"/>
    <col min="3" max="3" width="13.85546875" bestFit="1" customWidth="1"/>
    <col min="4" max="4" width="17" bestFit="1" customWidth="1"/>
    <col min="5" max="5" width="16.5703125" bestFit="1" customWidth="1"/>
    <col min="6" max="6" width="102" bestFit="1" customWidth="1"/>
    <col min="7" max="7" width="11.5703125" bestFit="1" customWidth="1"/>
    <col min="8" max="8" width="34.42578125" bestFit="1" customWidth="1"/>
    <col min="9" max="9" width="7.28515625" bestFit="1" customWidth="1"/>
    <col min="10" max="10" width="76.5703125" bestFit="1" customWidth="1"/>
  </cols>
  <sheetData>
    <row r="1" spans="1:7" ht="28.5">
      <c r="A1" s="3" t="str">
        <f>Personopplysninger!A1</f>
        <v>Steinkjer skiklubb</v>
      </c>
    </row>
    <row r="2" spans="1:7" ht="18.75">
      <c r="B2" s="50" t="s">
        <v>110</v>
      </c>
      <c r="C2" s="52" t="s">
        <v>109</v>
      </c>
      <c r="D2" s="51" t="s">
        <v>111</v>
      </c>
    </row>
    <row r="3" spans="1:7" ht="15" customHeight="1">
      <c r="A3" s="4"/>
    </row>
    <row r="4" spans="1:7">
      <c r="A4" s="36" t="s">
        <v>102</v>
      </c>
      <c r="B4" s="6" t="s">
        <v>85</v>
      </c>
      <c r="C4" s="36" t="s">
        <v>112</v>
      </c>
      <c r="D4" s="28"/>
      <c r="E4" t="s">
        <v>100</v>
      </c>
    </row>
    <row r="5" spans="1:7">
      <c r="A5" s="36" t="s">
        <v>113</v>
      </c>
      <c r="B5" s="6"/>
      <c r="C5" s="36" t="s">
        <v>114</v>
      </c>
      <c r="D5" s="28"/>
      <c r="E5" t="s">
        <v>100</v>
      </c>
    </row>
    <row r="7" spans="1:7">
      <c r="A7" s="5" t="str">
        <f>Personopplysninger!A8</f>
        <v>Fornavn</v>
      </c>
      <c r="B7" s="33">
        <f>Personopplysninger!B8</f>
        <v>0</v>
      </c>
    </row>
    <row r="8" spans="1:7">
      <c r="A8" s="5" t="str">
        <f>Personopplysninger!A9</f>
        <v>Etternavn</v>
      </c>
      <c r="B8" s="33">
        <f>Personopplysninger!B9</f>
        <v>0</v>
      </c>
      <c r="C8" s="5" t="s">
        <v>83</v>
      </c>
      <c r="D8" s="37" t="str">
        <f>Personopplysninger!B6</f>
        <v>Velg</v>
      </c>
    </row>
    <row r="9" spans="1:7">
      <c r="A9" s="5" t="str">
        <f>Personopplysninger!A16</f>
        <v>Fødselsdato</v>
      </c>
      <c r="B9" s="34">
        <f>Personopplysninger!B16</f>
        <v>0</v>
      </c>
    </row>
    <row r="10" spans="1:7">
      <c r="A10" s="5" t="str">
        <f>Personopplysninger!A10</f>
        <v>Adresse</v>
      </c>
      <c r="B10" s="33">
        <f>Personopplysninger!B10</f>
        <v>0</v>
      </c>
    </row>
    <row r="11" spans="1:7">
      <c r="A11" s="5" t="str">
        <f>Personopplysninger!A11</f>
        <v>Postnummer</v>
      </c>
      <c r="B11" s="33">
        <f>Personopplysninger!B11</f>
        <v>0</v>
      </c>
    </row>
    <row r="12" spans="1:7">
      <c r="A12" s="5" t="str">
        <f>Personopplysninger!A12</f>
        <v>Poststed</v>
      </c>
      <c r="B12" s="33">
        <f>Personopplysninger!B12</f>
        <v>0</v>
      </c>
    </row>
    <row r="13" spans="1:7">
      <c r="A13" s="5" t="str">
        <f>Personopplysninger!A13</f>
        <v>Epost</v>
      </c>
      <c r="B13" s="33">
        <f>Personopplysninger!B13</f>
        <v>0</v>
      </c>
    </row>
    <row r="14" spans="1:7">
      <c r="A14" s="5" t="str">
        <f>Personopplysninger!A14</f>
        <v>Telefon/mobil</v>
      </c>
      <c r="B14" s="35">
        <f>Personopplysninger!B14</f>
        <v>0</v>
      </c>
    </row>
    <row r="16" spans="1:7">
      <c r="B16" s="1" t="s">
        <v>90</v>
      </c>
      <c r="C16" s="38" t="s">
        <v>115</v>
      </c>
      <c r="D16" s="38" t="s">
        <v>116</v>
      </c>
      <c r="E16" s="38" t="s">
        <v>117</v>
      </c>
      <c r="F16" s="40" t="s">
        <v>118</v>
      </c>
      <c r="G16" s="56" t="s">
        <v>34</v>
      </c>
    </row>
    <row r="17" spans="1:7">
      <c r="A17">
        <v>1</v>
      </c>
      <c r="B17" s="37" t="str">
        <f>Personopplysninger!E10</f>
        <v>Fellestransport (80%)</v>
      </c>
      <c r="C17" s="45"/>
      <c r="D17" s="44"/>
      <c r="E17" s="39">
        <f>D17</f>
        <v>0</v>
      </c>
      <c r="F17" s="29" t="s">
        <v>119</v>
      </c>
      <c r="G17" s="6"/>
    </row>
    <row r="18" spans="1:7">
      <c r="A18">
        <v>2</v>
      </c>
      <c r="B18" s="37" t="str">
        <f>Personopplysninger!E11</f>
        <v>Egen bil, pr. km (Utøver: 1 kr/km, Trener/grenleder: 2,5 kr/km)</v>
      </c>
      <c r="C18" s="44"/>
      <c r="D18" s="41">
        <v>0</v>
      </c>
      <c r="E18" s="39">
        <f>C18*D18</f>
        <v>0</v>
      </c>
      <c r="F18" s="6" t="s">
        <v>120</v>
      </c>
      <c r="G18" s="6"/>
    </row>
    <row r="19" spans="1:7">
      <c r="A19">
        <v>3</v>
      </c>
      <c r="B19" s="37" t="str">
        <f>Personopplysninger!E12</f>
        <v>Flyreise - tur/retur (maks kr. 750,-)</v>
      </c>
      <c r="C19" s="45"/>
      <c r="D19" s="41">
        <v>0</v>
      </c>
      <c r="E19" s="39">
        <f>IF(D19&gt;750,750,D19)</f>
        <v>0</v>
      </c>
      <c r="F19" s="6" t="s">
        <v>121</v>
      </c>
      <c r="G19" s="6"/>
    </row>
    <row r="20" spans="1:7">
      <c r="A20">
        <v>4</v>
      </c>
      <c r="B20" s="37" t="str">
        <f>Personopplysninger!E13</f>
        <v>Overnatting (maks kr. 300,-/døgn)</v>
      </c>
      <c r="C20" s="44"/>
      <c r="D20" s="39">
        <v>300</v>
      </c>
      <c r="E20" s="39">
        <f t="shared" ref="E20:E22" si="0">C20*D20</f>
        <v>0</v>
      </c>
      <c r="F20" s="6"/>
      <c r="G20" s="6"/>
    </row>
    <row r="21" spans="1:7">
      <c r="A21">
        <v>5</v>
      </c>
      <c r="B21" s="37" t="str">
        <f>Personopplysninger!E14</f>
        <v>Kost (Utøver kr. 0,- Trener/grenleder maks kr. 150,-/døgn)</v>
      </c>
      <c r="C21" s="44"/>
      <c r="D21" s="39">
        <v>150</v>
      </c>
      <c r="E21" s="39">
        <f t="shared" si="0"/>
        <v>0</v>
      </c>
      <c r="F21" s="6"/>
      <c r="G21" s="6"/>
    </row>
    <row r="22" spans="1:7">
      <c r="A22">
        <v>6</v>
      </c>
      <c r="B22" s="37" t="str">
        <f>Personopplysninger!E15</f>
        <v>Startkontingent</v>
      </c>
      <c r="C22" s="44"/>
      <c r="D22" s="43"/>
      <c r="E22" s="39">
        <f t="shared" si="0"/>
        <v>0</v>
      </c>
      <c r="F22" s="6"/>
      <c r="G22" s="6"/>
    </row>
    <row r="23" spans="1:7" ht="15.75" thickBot="1">
      <c r="E23" s="42">
        <f>SUM(E17:E22)</f>
        <v>0</v>
      </c>
    </row>
    <row r="24" spans="1:7" ht="15.75" thickTop="1"/>
    <row r="25" spans="1:7">
      <c r="B25" s="5" t="s">
        <v>122</v>
      </c>
      <c r="C25" s="37">
        <f>Personopplysninger!B19</f>
        <v>0</v>
      </c>
    </row>
    <row r="28" spans="1:7">
      <c r="C28" s="58" t="s">
        <v>123</v>
      </c>
    </row>
    <row r="31" spans="1:7">
      <c r="C31" s="46"/>
      <c r="D31" s="46"/>
      <c r="E31" s="46"/>
    </row>
    <row r="32" spans="1:7">
      <c r="C32" t="s">
        <v>124</v>
      </c>
    </row>
    <row r="34" spans="3:5">
      <c r="C34" s="60" t="s">
        <v>125</v>
      </c>
    </row>
    <row r="37" spans="3:5">
      <c r="C37" s="46"/>
      <c r="D37" s="46"/>
      <c r="E37" s="46"/>
    </row>
    <row r="38" spans="3:5">
      <c r="C38" t="s">
        <v>126</v>
      </c>
    </row>
  </sheetData>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72CA040-9F08-4F80-86C6-CD55E65B4AD0}">
          <x14:formula1>
            <xm:f>Personopplysninger!$E$19:$E$23</xm:f>
          </x14:formula1>
          <xm:sqref>B4</xm:sqref>
        </x14:dataValidation>
        <x14:dataValidation type="list" allowBlank="1" showInputMessage="1" showErrorMessage="1" xr:uid="{EE041EAD-B866-F045-8A84-44CA3E072540}">
          <x14:formula1>
            <xm:f>Personopplysninger!$E$26:$E$31</xm:f>
          </x14:formula1>
          <xm:sqref>C2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G38"/>
  <sheetViews>
    <sheetView zoomScaleNormal="100" workbookViewId="0">
      <selection activeCell="B5" sqref="B5"/>
    </sheetView>
  </sheetViews>
  <sheetFormatPr baseColWidth="10" defaultColWidth="11.42578125" defaultRowHeight="15"/>
  <cols>
    <col min="1" max="1" width="16.5703125" customWidth="1"/>
    <col min="2" max="2" width="57.7109375" bestFit="1" customWidth="1"/>
    <col min="3" max="3" width="13.85546875" bestFit="1" customWidth="1"/>
    <col min="4" max="4" width="17" bestFit="1" customWidth="1"/>
    <col min="5" max="5" width="16.5703125" bestFit="1" customWidth="1"/>
    <col min="6" max="6" width="102" bestFit="1" customWidth="1"/>
    <col min="7" max="7" width="11.5703125" bestFit="1" customWidth="1"/>
    <col min="8" max="8" width="34.42578125" bestFit="1" customWidth="1"/>
    <col min="9" max="9" width="7.28515625" bestFit="1" customWidth="1"/>
    <col min="10" max="10" width="76.5703125" bestFit="1" customWidth="1"/>
  </cols>
  <sheetData>
    <row r="1" spans="1:7" ht="28.5">
      <c r="A1" s="3" t="str">
        <f>Personopplysninger!A1</f>
        <v>Steinkjer skiklubb</v>
      </c>
    </row>
    <row r="2" spans="1:7" ht="18.75">
      <c r="B2" s="50" t="s">
        <v>110</v>
      </c>
      <c r="C2" s="52" t="s">
        <v>109</v>
      </c>
      <c r="D2" s="51" t="s">
        <v>111</v>
      </c>
    </row>
    <row r="3" spans="1:7" ht="15" customHeight="1">
      <c r="A3" s="4"/>
    </row>
    <row r="4" spans="1:7">
      <c r="A4" s="36" t="s">
        <v>102</v>
      </c>
      <c r="B4" s="6" t="s">
        <v>85</v>
      </c>
      <c r="C4" s="36" t="s">
        <v>112</v>
      </c>
      <c r="D4" s="28"/>
      <c r="E4" t="s">
        <v>100</v>
      </c>
    </row>
    <row r="5" spans="1:7">
      <c r="A5" s="36" t="s">
        <v>113</v>
      </c>
      <c r="B5" s="6"/>
      <c r="C5" s="36" t="s">
        <v>114</v>
      </c>
      <c r="D5" s="28"/>
      <c r="E5" t="s">
        <v>100</v>
      </c>
    </row>
    <row r="7" spans="1:7">
      <c r="A7" s="5" t="str">
        <f>Personopplysninger!A8</f>
        <v>Fornavn</v>
      </c>
      <c r="B7" s="33">
        <f>Personopplysninger!B8</f>
        <v>0</v>
      </c>
    </row>
    <row r="8" spans="1:7">
      <c r="A8" s="5" t="str">
        <f>Personopplysninger!A9</f>
        <v>Etternavn</v>
      </c>
      <c r="B8" s="33">
        <f>Personopplysninger!B9</f>
        <v>0</v>
      </c>
      <c r="C8" s="5" t="s">
        <v>83</v>
      </c>
      <c r="D8" s="37" t="str">
        <f>Personopplysninger!B6</f>
        <v>Velg</v>
      </c>
    </row>
    <row r="9" spans="1:7">
      <c r="A9" s="5" t="str">
        <f>Personopplysninger!A16</f>
        <v>Fødselsdato</v>
      </c>
      <c r="B9" s="34">
        <f>Personopplysninger!B16</f>
        <v>0</v>
      </c>
    </row>
    <row r="10" spans="1:7">
      <c r="A10" s="5" t="str">
        <f>Personopplysninger!A10</f>
        <v>Adresse</v>
      </c>
      <c r="B10" s="33">
        <f>Personopplysninger!B10</f>
        <v>0</v>
      </c>
    </row>
    <row r="11" spans="1:7">
      <c r="A11" s="5" t="str">
        <f>Personopplysninger!A11</f>
        <v>Postnummer</v>
      </c>
      <c r="B11" s="33">
        <f>Personopplysninger!B11</f>
        <v>0</v>
      </c>
    </row>
    <row r="12" spans="1:7">
      <c r="A12" s="5" t="str">
        <f>Personopplysninger!A12</f>
        <v>Poststed</v>
      </c>
      <c r="B12" s="33">
        <f>Personopplysninger!B12</f>
        <v>0</v>
      </c>
    </row>
    <row r="13" spans="1:7">
      <c r="A13" s="5" t="str">
        <f>Personopplysninger!A13</f>
        <v>Epost</v>
      </c>
      <c r="B13" s="33">
        <f>Personopplysninger!B13</f>
        <v>0</v>
      </c>
    </row>
    <row r="14" spans="1:7">
      <c r="A14" s="5" t="str">
        <f>Personopplysninger!A14</f>
        <v>Telefon/mobil</v>
      </c>
      <c r="B14" s="35">
        <f>Personopplysninger!B14</f>
        <v>0</v>
      </c>
    </row>
    <row r="16" spans="1:7">
      <c r="B16" s="1" t="s">
        <v>90</v>
      </c>
      <c r="C16" s="38" t="s">
        <v>115</v>
      </c>
      <c r="D16" s="38" t="s">
        <v>116</v>
      </c>
      <c r="E16" s="38" t="s">
        <v>117</v>
      </c>
      <c r="F16" s="40" t="s">
        <v>118</v>
      </c>
      <c r="G16" s="56" t="s">
        <v>34</v>
      </c>
    </row>
    <row r="17" spans="1:7">
      <c r="A17">
        <v>1</v>
      </c>
      <c r="B17" s="37" t="str">
        <f>Personopplysninger!E10</f>
        <v>Fellestransport (80%)</v>
      </c>
      <c r="C17" s="45"/>
      <c r="D17" s="44"/>
      <c r="E17" s="39">
        <f>D17</f>
        <v>0</v>
      </c>
      <c r="F17" s="29" t="s">
        <v>119</v>
      </c>
      <c r="G17" s="6"/>
    </row>
    <row r="18" spans="1:7">
      <c r="A18">
        <v>2</v>
      </c>
      <c r="B18" s="37" t="str">
        <f>Personopplysninger!E11</f>
        <v>Egen bil, pr. km (Utøver: 1 kr/km, Trener/grenleder: 2,5 kr/km)</v>
      </c>
      <c r="C18" s="44"/>
      <c r="D18" s="41">
        <v>0</v>
      </c>
      <c r="E18" s="39">
        <f>C18*D18</f>
        <v>0</v>
      </c>
      <c r="F18" s="6" t="s">
        <v>120</v>
      </c>
      <c r="G18" s="6"/>
    </row>
    <row r="19" spans="1:7">
      <c r="A19">
        <v>3</v>
      </c>
      <c r="B19" s="37" t="str">
        <f>Personopplysninger!E12</f>
        <v>Flyreise - tur/retur (maks kr. 750,-)</v>
      </c>
      <c r="C19" s="45"/>
      <c r="D19" s="41">
        <v>0</v>
      </c>
      <c r="E19" s="39">
        <f>IF(D19&gt;750,750,D19)</f>
        <v>0</v>
      </c>
      <c r="F19" s="6" t="s">
        <v>121</v>
      </c>
      <c r="G19" s="6"/>
    </row>
    <row r="20" spans="1:7">
      <c r="A20">
        <v>4</v>
      </c>
      <c r="B20" s="37" t="str">
        <f>Personopplysninger!E13</f>
        <v>Overnatting (maks kr. 300,-/døgn)</v>
      </c>
      <c r="C20" s="44"/>
      <c r="D20" s="39">
        <v>300</v>
      </c>
      <c r="E20" s="39">
        <f t="shared" ref="E20:E22" si="0">C20*D20</f>
        <v>0</v>
      </c>
      <c r="F20" s="6"/>
      <c r="G20" s="6"/>
    </row>
    <row r="21" spans="1:7">
      <c r="A21">
        <v>5</v>
      </c>
      <c r="B21" s="37" t="str">
        <f>Personopplysninger!E14</f>
        <v>Kost (Utøver kr. 0,- Trener/grenleder maks kr. 150,-/døgn)</v>
      </c>
      <c r="C21" s="44"/>
      <c r="D21" s="39">
        <v>150</v>
      </c>
      <c r="E21" s="39">
        <f t="shared" si="0"/>
        <v>0</v>
      </c>
      <c r="F21" s="6"/>
      <c r="G21" s="6"/>
    </row>
    <row r="22" spans="1:7">
      <c r="A22">
        <v>6</v>
      </c>
      <c r="B22" s="37" t="str">
        <f>Personopplysninger!E15</f>
        <v>Startkontingent</v>
      </c>
      <c r="C22" s="44"/>
      <c r="D22" s="43"/>
      <c r="E22" s="39">
        <f t="shared" si="0"/>
        <v>0</v>
      </c>
      <c r="F22" s="6"/>
      <c r="G22" s="6"/>
    </row>
    <row r="23" spans="1:7" ht="15.75" thickBot="1">
      <c r="E23" s="42">
        <f>SUM(E17:E22)</f>
        <v>0</v>
      </c>
    </row>
    <row r="24" spans="1:7" ht="15.75" thickTop="1"/>
    <row r="25" spans="1:7">
      <c r="B25" s="5" t="s">
        <v>122</v>
      </c>
      <c r="C25" s="37">
        <f>Personopplysninger!B19</f>
        <v>0</v>
      </c>
    </row>
    <row r="28" spans="1:7">
      <c r="C28" s="58" t="s">
        <v>123</v>
      </c>
    </row>
    <row r="31" spans="1:7">
      <c r="C31" s="46"/>
      <c r="D31" s="46"/>
      <c r="E31" s="46"/>
    </row>
    <row r="32" spans="1:7">
      <c r="C32" t="s">
        <v>124</v>
      </c>
    </row>
    <row r="34" spans="3:5">
      <c r="C34" s="60" t="s">
        <v>125</v>
      </c>
    </row>
    <row r="37" spans="3:5">
      <c r="C37" s="46"/>
      <c r="D37" s="46"/>
      <c r="E37" s="46"/>
    </row>
    <row r="38" spans="3:5">
      <c r="C38" t="s">
        <v>126</v>
      </c>
    </row>
  </sheetData>
  <pageMargins left="0.7" right="0.7" top="0.75" bottom="0.75" header="0.3" footer="0.3"/>
  <pageSetup paperSize="9" scale="3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C8C14D8-C632-41BD-9C51-9E9A952EAC22}">
          <x14:formula1>
            <xm:f>Personopplysninger!$E$19:$E$23</xm:f>
          </x14:formula1>
          <xm:sqref>B4</xm:sqref>
        </x14:dataValidation>
        <x14:dataValidation type="list" allowBlank="1" showInputMessage="1" showErrorMessage="1" xr:uid="{F8FBBBB2-5F1F-1F42-A0D3-C94482AA927D}">
          <x14:formula1>
            <xm:f>Personopplysninger!$E$26:$E$31</xm:f>
          </x14:formula1>
          <xm:sqref>C2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G38"/>
  <sheetViews>
    <sheetView zoomScaleNormal="100" workbookViewId="0">
      <selection activeCell="B5" sqref="B5"/>
    </sheetView>
  </sheetViews>
  <sheetFormatPr baseColWidth="10" defaultColWidth="11.42578125" defaultRowHeight="15"/>
  <cols>
    <col min="1" max="1" width="16.5703125" customWidth="1"/>
    <col min="2" max="2" width="57.7109375" bestFit="1" customWidth="1"/>
    <col min="3" max="3" width="13.85546875" bestFit="1" customWidth="1"/>
    <col min="4" max="4" width="17" bestFit="1" customWidth="1"/>
    <col min="5" max="5" width="16.5703125" bestFit="1" customWidth="1"/>
    <col min="6" max="6" width="102" bestFit="1" customWidth="1"/>
    <col min="7" max="7" width="11.5703125" bestFit="1" customWidth="1"/>
    <col min="8" max="8" width="34.42578125" bestFit="1" customWidth="1"/>
    <col min="9" max="9" width="7.28515625" bestFit="1" customWidth="1"/>
    <col min="10" max="10" width="76.5703125" bestFit="1" customWidth="1"/>
  </cols>
  <sheetData>
    <row r="1" spans="1:7" ht="28.5">
      <c r="A1" s="3" t="str">
        <f>Personopplysninger!A1</f>
        <v>Steinkjer skiklubb</v>
      </c>
    </row>
    <row r="2" spans="1:7" ht="18.75">
      <c r="B2" s="50" t="s">
        <v>110</v>
      </c>
      <c r="C2" s="52" t="s">
        <v>109</v>
      </c>
      <c r="D2" s="51" t="s">
        <v>111</v>
      </c>
    </row>
    <row r="3" spans="1:7" ht="15" customHeight="1">
      <c r="A3" s="4"/>
    </row>
    <row r="4" spans="1:7">
      <c r="A4" s="36" t="s">
        <v>102</v>
      </c>
      <c r="B4" s="6" t="s">
        <v>85</v>
      </c>
      <c r="C4" s="36" t="s">
        <v>112</v>
      </c>
      <c r="D4" s="28"/>
      <c r="E4" t="s">
        <v>100</v>
      </c>
    </row>
    <row r="5" spans="1:7">
      <c r="A5" s="36" t="s">
        <v>113</v>
      </c>
      <c r="B5" s="6"/>
      <c r="C5" s="36" t="s">
        <v>114</v>
      </c>
      <c r="D5" s="28"/>
      <c r="E5" t="s">
        <v>100</v>
      </c>
    </row>
    <row r="7" spans="1:7">
      <c r="A7" s="5" t="str">
        <f>Personopplysninger!A8</f>
        <v>Fornavn</v>
      </c>
      <c r="B7" s="33">
        <f>Personopplysninger!B8</f>
        <v>0</v>
      </c>
    </row>
    <row r="8" spans="1:7">
      <c r="A8" s="5" t="str">
        <f>Personopplysninger!A9</f>
        <v>Etternavn</v>
      </c>
      <c r="B8" s="33">
        <f>Personopplysninger!B9</f>
        <v>0</v>
      </c>
      <c r="C8" s="5" t="s">
        <v>83</v>
      </c>
      <c r="D8" s="37" t="str">
        <f>Personopplysninger!B6</f>
        <v>Velg</v>
      </c>
    </row>
    <row r="9" spans="1:7">
      <c r="A9" s="5" t="str">
        <f>Personopplysninger!A16</f>
        <v>Fødselsdato</v>
      </c>
      <c r="B9" s="34">
        <f>Personopplysninger!B16</f>
        <v>0</v>
      </c>
    </row>
    <row r="10" spans="1:7">
      <c r="A10" s="5" t="str">
        <f>Personopplysninger!A10</f>
        <v>Adresse</v>
      </c>
      <c r="B10" s="33">
        <f>Personopplysninger!B10</f>
        <v>0</v>
      </c>
    </row>
    <row r="11" spans="1:7">
      <c r="A11" s="5" t="str">
        <f>Personopplysninger!A11</f>
        <v>Postnummer</v>
      </c>
      <c r="B11" s="33">
        <f>Personopplysninger!B11</f>
        <v>0</v>
      </c>
    </row>
    <row r="12" spans="1:7">
      <c r="A12" s="5" t="str">
        <f>Personopplysninger!A12</f>
        <v>Poststed</v>
      </c>
      <c r="B12" s="33">
        <f>Personopplysninger!B12</f>
        <v>0</v>
      </c>
    </row>
    <row r="13" spans="1:7">
      <c r="A13" s="5" t="str">
        <f>Personopplysninger!A13</f>
        <v>Epost</v>
      </c>
      <c r="B13" s="33">
        <f>Personopplysninger!B13</f>
        <v>0</v>
      </c>
    </row>
    <row r="14" spans="1:7">
      <c r="A14" s="5" t="str">
        <f>Personopplysninger!A14</f>
        <v>Telefon/mobil</v>
      </c>
      <c r="B14" s="35">
        <f>Personopplysninger!B14</f>
        <v>0</v>
      </c>
    </row>
    <row r="16" spans="1:7">
      <c r="B16" s="1" t="s">
        <v>90</v>
      </c>
      <c r="C16" s="38" t="s">
        <v>115</v>
      </c>
      <c r="D16" s="38" t="s">
        <v>116</v>
      </c>
      <c r="E16" s="38" t="s">
        <v>117</v>
      </c>
      <c r="F16" s="40" t="s">
        <v>118</v>
      </c>
      <c r="G16" s="56" t="s">
        <v>34</v>
      </c>
    </row>
    <row r="17" spans="1:7">
      <c r="A17">
        <v>1</v>
      </c>
      <c r="B17" s="37" t="str">
        <f>Personopplysninger!E10</f>
        <v>Fellestransport (80%)</v>
      </c>
      <c r="C17" s="45"/>
      <c r="D17" s="44"/>
      <c r="E17" s="39">
        <f>D17</f>
        <v>0</v>
      </c>
      <c r="F17" s="29" t="s">
        <v>119</v>
      </c>
      <c r="G17" s="6"/>
    </row>
    <row r="18" spans="1:7">
      <c r="A18">
        <v>2</v>
      </c>
      <c r="B18" s="37" t="str">
        <f>Personopplysninger!E11</f>
        <v>Egen bil, pr. km (Utøver: 1 kr/km, Trener/grenleder: 2,5 kr/km)</v>
      </c>
      <c r="C18" s="44"/>
      <c r="D18" s="41">
        <v>0</v>
      </c>
      <c r="E18" s="39">
        <f>C18*D18</f>
        <v>0</v>
      </c>
      <c r="F18" s="6" t="s">
        <v>120</v>
      </c>
      <c r="G18" s="6"/>
    </row>
    <row r="19" spans="1:7">
      <c r="A19">
        <v>3</v>
      </c>
      <c r="B19" s="37" t="str">
        <f>Personopplysninger!E12</f>
        <v>Flyreise - tur/retur (maks kr. 750,-)</v>
      </c>
      <c r="C19" s="45"/>
      <c r="D19" s="41">
        <v>0</v>
      </c>
      <c r="E19" s="39">
        <f>IF(D19&gt;750,750,D19)</f>
        <v>0</v>
      </c>
      <c r="F19" s="6" t="s">
        <v>121</v>
      </c>
      <c r="G19" s="6"/>
    </row>
    <row r="20" spans="1:7">
      <c r="A20">
        <v>4</v>
      </c>
      <c r="B20" s="37" t="str">
        <f>Personopplysninger!E13</f>
        <v>Overnatting (maks kr. 300,-/døgn)</v>
      </c>
      <c r="C20" s="44"/>
      <c r="D20" s="39">
        <v>300</v>
      </c>
      <c r="E20" s="39">
        <f t="shared" ref="E20:E22" si="0">C20*D20</f>
        <v>0</v>
      </c>
      <c r="F20" s="6"/>
      <c r="G20" s="6"/>
    </row>
    <row r="21" spans="1:7">
      <c r="A21">
        <v>5</v>
      </c>
      <c r="B21" s="37" t="str">
        <f>Personopplysninger!E14</f>
        <v>Kost (Utøver kr. 0,- Trener/grenleder maks kr. 150,-/døgn)</v>
      </c>
      <c r="C21" s="44"/>
      <c r="D21" s="39">
        <v>150</v>
      </c>
      <c r="E21" s="39">
        <f t="shared" si="0"/>
        <v>0</v>
      </c>
      <c r="F21" s="6"/>
      <c r="G21" s="6"/>
    </row>
    <row r="22" spans="1:7">
      <c r="A22">
        <v>6</v>
      </c>
      <c r="B22" s="37" t="str">
        <f>Personopplysninger!E15</f>
        <v>Startkontingent</v>
      </c>
      <c r="C22" s="44"/>
      <c r="D22" s="43"/>
      <c r="E22" s="39">
        <f t="shared" si="0"/>
        <v>0</v>
      </c>
      <c r="F22" s="6"/>
      <c r="G22" s="6"/>
    </row>
    <row r="23" spans="1:7" ht="15.75" thickBot="1">
      <c r="E23" s="42">
        <f>SUM(E17:E22)</f>
        <v>0</v>
      </c>
    </row>
    <row r="24" spans="1:7" ht="15.75" thickTop="1"/>
    <row r="25" spans="1:7">
      <c r="B25" s="5" t="s">
        <v>122</v>
      </c>
      <c r="C25" s="37">
        <f>Personopplysninger!B19</f>
        <v>0</v>
      </c>
    </row>
    <row r="28" spans="1:7">
      <c r="C28" s="58" t="s">
        <v>123</v>
      </c>
    </row>
    <row r="31" spans="1:7">
      <c r="C31" s="46"/>
      <c r="D31" s="46"/>
      <c r="E31" s="46"/>
    </row>
    <row r="32" spans="1:7">
      <c r="C32" t="s">
        <v>124</v>
      </c>
    </row>
    <row r="34" spans="3:5">
      <c r="C34" s="60" t="s">
        <v>125</v>
      </c>
    </row>
    <row r="37" spans="3:5">
      <c r="C37" s="46"/>
      <c r="D37" s="46"/>
      <c r="E37" s="46"/>
    </row>
    <row r="38" spans="3:5">
      <c r="C38" t="s">
        <v>126</v>
      </c>
    </row>
  </sheetData>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E317265-BAF6-41CB-AFBB-E4C215DD58E7}">
          <x14:formula1>
            <xm:f>Personopplysninger!$E$19:$E$23</xm:f>
          </x14:formula1>
          <xm:sqref>B4</xm:sqref>
        </x14:dataValidation>
        <x14:dataValidation type="list" allowBlank="1" showInputMessage="1" showErrorMessage="1" xr:uid="{9DC09793-FD51-C74A-A12F-32A1C6D4A677}">
          <x14:formula1>
            <xm:f>Personopplysninger!$E$26:$E$31</xm:f>
          </x14:formula1>
          <xm:sqref>C2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G38"/>
  <sheetViews>
    <sheetView zoomScaleNormal="100" workbookViewId="0">
      <selection activeCell="B5" sqref="B5"/>
    </sheetView>
  </sheetViews>
  <sheetFormatPr baseColWidth="10" defaultColWidth="11.42578125" defaultRowHeight="15"/>
  <cols>
    <col min="1" max="1" width="16.5703125" customWidth="1"/>
    <col min="2" max="2" width="57.7109375" bestFit="1" customWidth="1"/>
    <col min="3" max="3" width="13.85546875" bestFit="1" customWidth="1"/>
    <col min="4" max="4" width="17" bestFit="1" customWidth="1"/>
    <col min="5" max="5" width="16.5703125" bestFit="1" customWidth="1"/>
    <col min="6" max="6" width="102" bestFit="1" customWidth="1"/>
    <col min="7" max="7" width="11.5703125" bestFit="1" customWidth="1"/>
    <col min="8" max="8" width="34.42578125" bestFit="1" customWidth="1"/>
    <col min="9" max="9" width="7.28515625" bestFit="1" customWidth="1"/>
    <col min="10" max="10" width="76.5703125" bestFit="1" customWidth="1"/>
  </cols>
  <sheetData>
    <row r="1" spans="1:7" ht="28.5">
      <c r="A1" s="3" t="str">
        <f>Personopplysninger!A1</f>
        <v>Steinkjer skiklubb</v>
      </c>
    </row>
    <row r="2" spans="1:7" ht="18.75">
      <c r="B2" s="50" t="s">
        <v>110</v>
      </c>
      <c r="C2" s="52" t="s">
        <v>109</v>
      </c>
      <c r="D2" s="51" t="s">
        <v>111</v>
      </c>
    </row>
    <row r="3" spans="1:7" ht="15" customHeight="1">
      <c r="A3" s="4"/>
    </row>
    <row r="4" spans="1:7">
      <c r="A4" s="36" t="s">
        <v>102</v>
      </c>
      <c r="B4" s="6" t="s">
        <v>85</v>
      </c>
      <c r="C4" s="36" t="s">
        <v>112</v>
      </c>
      <c r="D4" s="28"/>
      <c r="E4" t="s">
        <v>100</v>
      </c>
    </row>
    <row r="5" spans="1:7">
      <c r="A5" s="36" t="s">
        <v>113</v>
      </c>
      <c r="B5" s="6"/>
      <c r="C5" s="36" t="s">
        <v>114</v>
      </c>
      <c r="D5" s="28"/>
      <c r="E5" t="s">
        <v>100</v>
      </c>
    </row>
    <row r="7" spans="1:7">
      <c r="A7" s="5" t="str">
        <f>Personopplysninger!A8</f>
        <v>Fornavn</v>
      </c>
      <c r="B7" s="33">
        <f>Personopplysninger!B8</f>
        <v>0</v>
      </c>
    </row>
    <row r="8" spans="1:7">
      <c r="A8" s="5" t="str">
        <f>Personopplysninger!A9</f>
        <v>Etternavn</v>
      </c>
      <c r="B8" s="33">
        <f>Personopplysninger!B9</f>
        <v>0</v>
      </c>
      <c r="C8" s="5" t="s">
        <v>83</v>
      </c>
      <c r="D8" s="37" t="str">
        <f>Personopplysninger!B6</f>
        <v>Velg</v>
      </c>
    </row>
    <row r="9" spans="1:7">
      <c r="A9" s="5" t="str">
        <f>Personopplysninger!A16</f>
        <v>Fødselsdato</v>
      </c>
      <c r="B9" s="34">
        <f>Personopplysninger!B16</f>
        <v>0</v>
      </c>
    </row>
    <row r="10" spans="1:7">
      <c r="A10" s="5" t="str">
        <f>Personopplysninger!A10</f>
        <v>Adresse</v>
      </c>
      <c r="B10" s="33">
        <f>Personopplysninger!B10</f>
        <v>0</v>
      </c>
    </row>
    <row r="11" spans="1:7">
      <c r="A11" s="5" t="str">
        <f>Personopplysninger!A11</f>
        <v>Postnummer</v>
      </c>
      <c r="B11" s="33">
        <f>Personopplysninger!B11</f>
        <v>0</v>
      </c>
    </row>
    <row r="12" spans="1:7">
      <c r="A12" s="5" t="str">
        <f>Personopplysninger!A12</f>
        <v>Poststed</v>
      </c>
      <c r="B12" s="33">
        <f>Personopplysninger!B12</f>
        <v>0</v>
      </c>
    </row>
    <row r="13" spans="1:7">
      <c r="A13" s="5" t="str">
        <f>Personopplysninger!A13</f>
        <v>Epost</v>
      </c>
      <c r="B13" s="33">
        <f>Personopplysninger!B13</f>
        <v>0</v>
      </c>
    </row>
    <row r="14" spans="1:7">
      <c r="A14" s="5" t="str">
        <f>Personopplysninger!A14</f>
        <v>Telefon/mobil</v>
      </c>
      <c r="B14" s="35">
        <f>Personopplysninger!B14</f>
        <v>0</v>
      </c>
    </row>
    <row r="16" spans="1:7">
      <c r="B16" s="1" t="s">
        <v>90</v>
      </c>
      <c r="C16" s="38" t="s">
        <v>115</v>
      </c>
      <c r="D16" s="38" t="s">
        <v>116</v>
      </c>
      <c r="E16" s="38" t="s">
        <v>117</v>
      </c>
      <c r="F16" s="40" t="s">
        <v>118</v>
      </c>
      <c r="G16" s="56" t="s">
        <v>34</v>
      </c>
    </row>
    <row r="17" spans="1:7">
      <c r="A17">
        <v>1</v>
      </c>
      <c r="B17" s="37" t="str">
        <f>Personopplysninger!E10</f>
        <v>Fellestransport (80%)</v>
      </c>
      <c r="C17" s="45"/>
      <c r="D17" s="44"/>
      <c r="E17" s="39">
        <f>D17</f>
        <v>0</v>
      </c>
      <c r="F17" s="29" t="s">
        <v>119</v>
      </c>
      <c r="G17" s="6"/>
    </row>
    <row r="18" spans="1:7">
      <c r="A18">
        <v>2</v>
      </c>
      <c r="B18" s="37" t="str">
        <f>Personopplysninger!E11</f>
        <v>Egen bil, pr. km (Utøver: 1 kr/km, Trener/grenleder: 2,5 kr/km)</v>
      </c>
      <c r="C18" s="44"/>
      <c r="D18" s="41">
        <v>0</v>
      </c>
      <c r="E18" s="39">
        <f>C18*D18</f>
        <v>0</v>
      </c>
      <c r="F18" s="6" t="s">
        <v>120</v>
      </c>
      <c r="G18" s="6"/>
    </row>
    <row r="19" spans="1:7">
      <c r="A19">
        <v>3</v>
      </c>
      <c r="B19" s="37" t="str">
        <f>Personopplysninger!E12</f>
        <v>Flyreise - tur/retur (maks kr. 750,-)</v>
      </c>
      <c r="C19" s="45"/>
      <c r="D19" s="41">
        <v>0</v>
      </c>
      <c r="E19" s="39">
        <f>IF(D19&gt;750,750,D19)</f>
        <v>0</v>
      </c>
      <c r="F19" s="6" t="s">
        <v>121</v>
      </c>
      <c r="G19" s="6"/>
    </row>
    <row r="20" spans="1:7">
      <c r="A20">
        <v>4</v>
      </c>
      <c r="B20" s="37" t="str">
        <f>Personopplysninger!E13</f>
        <v>Overnatting (maks kr. 300,-/døgn)</v>
      </c>
      <c r="C20" s="44"/>
      <c r="D20" s="39">
        <v>300</v>
      </c>
      <c r="E20" s="39">
        <f t="shared" ref="E20:E22" si="0">C20*D20</f>
        <v>0</v>
      </c>
      <c r="F20" s="6"/>
      <c r="G20" s="6"/>
    </row>
    <row r="21" spans="1:7">
      <c r="A21">
        <v>5</v>
      </c>
      <c r="B21" s="37" t="str">
        <f>Personopplysninger!E14</f>
        <v>Kost (Utøver kr. 0,- Trener/grenleder maks kr. 150,-/døgn)</v>
      </c>
      <c r="C21" s="44"/>
      <c r="D21" s="39">
        <v>150</v>
      </c>
      <c r="E21" s="39">
        <f t="shared" si="0"/>
        <v>0</v>
      </c>
      <c r="F21" s="6"/>
      <c r="G21" s="6"/>
    </row>
    <row r="22" spans="1:7">
      <c r="A22">
        <v>6</v>
      </c>
      <c r="B22" s="37" t="str">
        <f>Personopplysninger!E15</f>
        <v>Startkontingent</v>
      </c>
      <c r="C22" s="44"/>
      <c r="D22" s="43"/>
      <c r="E22" s="39">
        <f t="shared" si="0"/>
        <v>0</v>
      </c>
      <c r="F22" s="6"/>
      <c r="G22" s="6"/>
    </row>
    <row r="23" spans="1:7" ht="15.75" thickBot="1">
      <c r="E23" s="42">
        <f>SUM(E17:E22)</f>
        <v>0</v>
      </c>
    </row>
    <row r="24" spans="1:7" ht="15.75" thickTop="1"/>
    <row r="25" spans="1:7">
      <c r="B25" s="5" t="s">
        <v>122</v>
      </c>
      <c r="C25" s="37">
        <f>Personopplysninger!B19</f>
        <v>0</v>
      </c>
    </row>
    <row r="28" spans="1:7">
      <c r="C28" s="58" t="s">
        <v>123</v>
      </c>
    </row>
    <row r="31" spans="1:7">
      <c r="C31" s="46"/>
      <c r="D31" s="46"/>
      <c r="E31" s="46"/>
    </row>
    <row r="32" spans="1:7">
      <c r="C32" t="s">
        <v>124</v>
      </c>
    </row>
    <row r="34" spans="3:5">
      <c r="C34" s="60" t="s">
        <v>125</v>
      </c>
    </row>
    <row r="37" spans="3:5">
      <c r="C37" s="46"/>
      <c r="D37" s="46"/>
      <c r="E37" s="46"/>
    </row>
    <row r="38" spans="3:5">
      <c r="C38" t="s">
        <v>126</v>
      </c>
    </row>
  </sheetData>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F3BD8D2-56B4-48E8-B658-AD4D59425063}">
          <x14:formula1>
            <xm:f>Personopplysninger!$E$19:$E$23</xm:f>
          </x14:formula1>
          <xm:sqref>B4</xm:sqref>
        </x14:dataValidation>
        <x14:dataValidation type="list" allowBlank="1" showInputMessage="1" showErrorMessage="1" xr:uid="{8B84BE78-2D00-FD44-95BE-AF7338DED0A6}">
          <x14:formula1>
            <xm:f>Personopplysninger!$E$26:$E$31</xm:f>
          </x14:formula1>
          <xm:sqref>C2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G38"/>
  <sheetViews>
    <sheetView zoomScaleNormal="100" workbookViewId="0">
      <selection activeCell="B5" sqref="B5"/>
    </sheetView>
  </sheetViews>
  <sheetFormatPr baseColWidth="10" defaultColWidth="11.42578125" defaultRowHeight="15"/>
  <cols>
    <col min="1" max="1" width="16.5703125" customWidth="1"/>
    <col min="2" max="2" width="57.7109375" bestFit="1" customWidth="1"/>
    <col min="3" max="3" width="13.85546875" bestFit="1" customWidth="1"/>
    <col min="4" max="4" width="17" bestFit="1" customWidth="1"/>
    <col min="5" max="5" width="16.5703125" bestFit="1" customWidth="1"/>
    <col min="6" max="6" width="102" bestFit="1" customWidth="1"/>
    <col min="7" max="7" width="12.7109375" customWidth="1"/>
    <col min="8" max="8" width="34.42578125" bestFit="1" customWidth="1"/>
    <col min="9" max="9" width="7.28515625" bestFit="1" customWidth="1"/>
    <col min="10" max="10" width="76.5703125" bestFit="1" customWidth="1"/>
  </cols>
  <sheetData>
    <row r="1" spans="1:7" ht="28.5">
      <c r="A1" s="3" t="str">
        <f>Personopplysninger!A1</f>
        <v>Steinkjer skiklubb</v>
      </c>
    </row>
    <row r="2" spans="1:7" ht="18.75">
      <c r="B2" s="50" t="s">
        <v>110</v>
      </c>
      <c r="C2" s="52" t="s">
        <v>109</v>
      </c>
      <c r="D2" s="51" t="s">
        <v>111</v>
      </c>
    </row>
    <row r="3" spans="1:7" ht="15" customHeight="1">
      <c r="A3" s="4"/>
    </row>
    <row r="4" spans="1:7">
      <c r="A4" s="36" t="s">
        <v>102</v>
      </c>
      <c r="B4" s="6" t="s">
        <v>85</v>
      </c>
      <c r="C4" s="36" t="s">
        <v>112</v>
      </c>
      <c r="D4" s="28"/>
      <c r="E4" t="s">
        <v>100</v>
      </c>
    </row>
    <row r="5" spans="1:7">
      <c r="A5" s="36" t="s">
        <v>113</v>
      </c>
      <c r="B5" s="6"/>
      <c r="C5" s="36" t="s">
        <v>114</v>
      </c>
      <c r="D5" s="28"/>
      <c r="E5" t="s">
        <v>100</v>
      </c>
    </row>
    <row r="7" spans="1:7">
      <c r="A7" s="5" t="str">
        <f>Personopplysninger!A8</f>
        <v>Fornavn</v>
      </c>
      <c r="B7" s="33">
        <f>Personopplysninger!B8</f>
        <v>0</v>
      </c>
    </row>
    <row r="8" spans="1:7">
      <c r="A8" s="5" t="str">
        <f>Personopplysninger!A9</f>
        <v>Etternavn</v>
      </c>
      <c r="B8" s="33">
        <f>Personopplysninger!B9</f>
        <v>0</v>
      </c>
      <c r="C8" s="5" t="s">
        <v>83</v>
      </c>
      <c r="D8" s="37" t="str">
        <f>Personopplysninger!B6</f>
        <v>Velg</v>
      </c>
    </row>
    <row r="9" spans="1:7">
      <c r="A9" s="5" t="str">
        <f>Personopplysninger!A16</f>
        <v>Fødselsdato</v>
      </c>
      <c r="B9" s="34">
        <f>Personopplysninger!B16</f>
        <v>0</v>
      </c>
    </row>
    <row r="10" spans="1:7">
      <c r="A10" s="5" t="str">
        <f>Personopplysninger!A10</f>
        <v>Adresse</v>
      </c>
      <c r="B10" s="33">
        <f>Personopplysninger!B10</f>
        <v>0</v>
      </c>
    </row>
    <row r="11" spans="1:7">
      <c r="A11" s="5" t="str">
        <f>Personopplysninger!A11</f>
        <v>Postnummer</v>
      </c>
      <c r="B11" s="33">
        <f>Personopplysninger!B11</f>
        <v>0</v>
      </c>
    </row>
    <row r="12" spans="1:7">
      <c r="A12" s="5" t="str">
        <f>Personopplysninger!A12</f>
        <v>Poststed</v>
      </c>
      <c r="B12" s="33">
        <f>Personopplysninger!B12</f>
        <v>0</v>
      </c>
    </row>
    <row r="13" spans="1:7">
      <c r="A13" s="5" t="str">
        <f>Personopplysninger!A13</f>
        <v>Epost</v>
      </c>
      <c r="B13" s="33">
        <f>Personopplysninger!B13</f>
        <v>0</v>
      </c>
    </row>
    <row r="14" spans="1:7">
      <c r="A14" s="5" t="str">
        <f>Personopplysninger!A14</f>
        <v>Telefon/mobil</v>
      </c>
      <c r="B14" s="35">
        <f>Personopplysninger!B14</f>
        <v>0</v>
      </c>
    </row>
    <row r="16" spans="1:7">
      <c r="B16" s="1" t="s">
        <v>90</v>
      </c>
      <c r="C16" s="38" t="s">
        <v>115</v>
      </c>
      <c r="D16" s="38" t="s">
        <v>116</v>
      </c>
      <c r="E16" s="38" t="s">
        <v>117</v>
      </c>
      <c r="F16" s="40" t="s">
        <v>118</v>
      </c>
      <c r="G16" s="56" t="s">
        <v>34</v>
      </c>
    </row>
    <row r="17" spans="1:7">
      <c r="A17">
        <v>1</v>
      </c>
      <c r="B17" s="37" t="str">
        <f>Personopplysninger!E10</f>
        <v>Fellestransport (80%)</v>
      </c>
      <c r="C17" s="45"/>
      <c r="D17" s="44"/>
      <c r="E17" s="39">
        <f>D17</f>
        <v>0</v>
      </c>
      <c r="F17" s="29" t="s">
        <v>119</v>
      </c>
      <c r="G17" s="6"/>
    </row>
    <row r="18" spans="1:7">
      <c r="A18">
        <v>2</v>
      </c>
      <c r="B18" s="37" t="str">
        <f>Personopplysninger!E11</f>
        <v>Egen bil, pr. km (Utøver: 1 kr/km, Trener/grenleder: 2,5 kr/km)</v>
      </c>
      <c r="C18" s="44"/>
      <c r="D18" s="41">
        <v>0</v>
      </c>
      <c r="E18" s="39">
        <f>C18*D18</f>
        <v>0</v>
      </c>
      <c r="F18" s="6" t="s">
        <v>120</v>
      </c>
      <c r="G18" s="6"/>
    </row>
    <row r="19" spans="1:7">
      <c r="A19">
        <v>3</v>
      </c>
      <c r="B19" s="37" t="str">
        <f>Personopplysninger!E12</f>
        <v>Flyreise - tur/retur (maks kr. 750,-)</v>
      </c>
      <c r="C19" s="45"/>
      <c r="D19" s="41">
        <v>0</v>
      </c>
      <c r="E19" s="39">
        <f>IF(D19&gt;750,750,D19)</f>
        <v>0</v>
      </c>
      <c r="F19" s="6" t="s">
        <v>121</v>
      </c>
      <c r="G19" s="6"/>
    </row>
    <row r="20" spans="1:7">
      <c r="A20">
        <v>4</v>
      </c>
      <c r="B20" s="37" t="str">
        <f>Personopplysninger!E13</f>
        <v>Overnatting (maks kr. 300,-/døgn)</v>
      </c>
      <c r="C20" s="44"/>
      <c r="D20" s="39">
        <v>300</v>
      </c>
      <c r="E20" s="39">
        <f t="shared" ref="E20:E22" si="0">C20*D20</f>
        <v>0</v>
      </c>
      <c r="F20" s="6"/>
      <c r="G20" s="6"/>
    </row>
    <row r="21" spans="1:7">
      <c r="A21">
        <v>5</v>
      </c>
      <c r="B21" s="37" t="str">
        <f>Personopplysninger!E14</f>
        <v>Kost (Utøver kr. 0,- Trener/grenleder maks kr. 150,-/døgn)</v>
      </c>
      <c r="C21" s="44"/>
      <c r="D21" s="39">
        <v>150</v>
      </c>
      <c r="E21" s="39">
        <f t="shared" si="0"/>
        <v>0</v>
      </c>
      <c r="F21" s="6"/>
      <c r="G21" s="6"/>
    </row>
    <row r="22" spans="1:7">
      <c r="A22">
        <v>6</v>
      </c>
      <c r="B22" s="37" t="str">
        <f>Personopplysninger!E15</f>
        <v>Startkontingent</v>
      </c>
      <c r="C22" s="44"/>
      <c r="D22" s="43"/>
      <c r="E22" s="39">
        <f t="shared" si="0"/>
        <v>0</v>
      </c>
      <c r="F22" s="6"/>
      <c r="G22" s="6"/>
    </row>
    <row r="23" spans="1:7" ht="15.75" thickBot="1">
      <c r="E23" s="42">
        <f>SUM(E17:E22)</f>
        <v>0</v>
      </c>
    </row>
    <row r="24" spans="1:7" ht="15.75" thickTop="1"/>
    <row r="25" spans="1:7">
      <c r="B25" s="5" t="s">
        <v>122</v>
      </c>
      <c r="C25" s="37">
        <f>Personopplysninger!B19</f>
        <v>0</v>
      </c>
    </row>
    <row r="28" spans="1:7">
      <c r="C28" s="58" t="s">
        <v>123</v>
      </c>
    </row>
    <row r="31" spans="1:7">
      <c r="C31" s="46"/>
      <c r="D31" s="46"/>
      <c r="E31" s="46"/>
    </row>
    <row r="32" spans="1:7">
      <c r="C32" t="s">
        <v>124</v>
      </c>
    </row>
    <row r="34" spans="3:5">
      <c r="C34" s="60" t="s">
        <v>125</v>
      </c>
    </row>
    <row r="37" spans="3:5">
      <c r="C37" s="46"/>
      <c r="D37" s="46"/>
      <c r="E37" s="46"/>
    </row>
    <row r="38" spans="3:5">
      <c r="C38" t="s">
        <v>126</v>
      </c>
    </row>
  </sheetData>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9A1EE39-CDA1-49F0-84C7-2198509B32CC}">
          <x14:formula1>
            <xm:f>Personopplysninger!$E$19:$E$23</xm:f>
          </x14:formula1>
          <xm:sqref>B4</xm:sqref>
        </x14:dataValidation>
        <x14:dataValidation type="list" allowBlank="1" showInputMessage="1" showErrorMessage="1" xr:uid="{84E923AE-343F-AE42-BC8B-E211952F2378}">
          <x14:formula1>
            <xm:f>Personopplysninger!$E$26:$E$31</xm:f>
          </x14:formula1>
          <xm:sqref>C2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E17"/>
  <sheetViews>
    <sheetView workbookViewId="0">
      <selection activeCell="N28" sqref="N28"/>
    </sheetView>
  </sheetViews>
  <sheetFormatPr baseColWidth="10" defaultColWidth="11.42578125" defaultRowHeight="15"/>
  <cols>
    <col min="1" max="1" width="13.85546875" bestFit="1" customWidth="1"/>
    <col min="2" max="2" width="24.140625" bestFit="1" customWidth="1"/>
    <col min="5" max="5" width="12.5703125" bestFit="1" customWidth="1"/>
  </cols>
  <sheetData>
    <row r="1" spans="1:5" ht="18.75">
      <c r="B1" s="2" t="str">
        <f>Personopplysninger!B3</f>
        <v>Personopplysninger</v>
      </c>
    </row>
    <row r="3" spans="1:5">
      <c r="A3" s="5" t="str">
        <f>Personopplysninger!A5</f>
        <v>Sesong</v>
      </c>
      <c r="B3" s="33" t="str">
        <f>Personopplysninger!B5</f>
        <v>2022/2023</v>
      </c>
      <c r="D3" t="s">
        <v>162</v>
      </c>
      <c r="E3" s="54">
        <f>Teamavgift!E16</f>
        <v>0</v>
      </c>
    </row>
    <row r="4" spans="1:5">
      <c r="A4" s="5" t="str">
        <f>Personopplysninger!A6</f>
        <v>Rolle</v>
      </c>
      <c r="B4" s="33" t="str">
        <f>Personopplysninger!B6</f>
        <v>Velg</v>
      </c>
    </row>
    <row r="6" spans="1:5">
      <c r="A6" s="5" t="str">
        <f>Personopplysninger!A8</f>
        <v>Fornavn</v>
      </c>
      <c r="B6" s="33">
        <f>Personopplysninger!B8</f>
        <v>0</v>
      </c>
    </row>
    <row r="7" spans="1:5">
      <c r="A7" s="5" t="str">
        <f>Personopplysninger!A9</f>
        <v>Etternavn</v>
      </c>
      <c r="B7" s="33">
        <f>Personopplysninger!B9</f>
        <v>0</v>
      </c>
      <c r="D7" s="5" t="s">
        <v>127</v>
      </c>
      <c r="E7" s="54">
        <f>'Renn 1'!E23</f>
        <v>0</v>
      </c>
    </row>
    <row r="8" spans="1:5">
      <c r="A8" s="5" t="str">
        <f>Personopplysninger!A10</f>
        <v>Adresse</v>
      </c>
      <c r="B8" s="33">
        <f>Personopplysninger!B10</f>
        <v>0</v>
      </c>
      <c r="D8" s="5" t="s">
        <v>128</v>
      </c>
      <c r="E8" s="54">
        <f>'Renn 2'!E23</f>
        <v>0</v>
      </c>
    </row>
    <row r="9" spans="1:5">
      <c r="A9" s="5" t="str">
        <f>Personopplysninger!A11</f>
        <v>Postnummer</v>
      </c>
      <c r="B9" s="33">
        <f>Personopplysninger!B11</f>
        <v>0</v>
      </c>
      <c r="D9" s="5" t="s">
        <v>129</v>
      </c>
      <c r="E9" s="54">
        <f>'Renn 3'!E23</f>
        <v>0</v>
      </c>
    </row>
    <row r="10" spans="1:5">
      <c r="A10" s="5" t="str">
        <f>Personopplysninger!A12</f>
        <v>Poststed</v>
      </c>
      <c r="B10" s="33">
        <f>Personopplysninger!B12</f>
        <v>0</v>
      </c>
      <c r="D10" s="5" t="s">
        <v>130</v>
      </c>
      <c r="E10" s="54">
        <f>'Renn 4'!E23</f>
        <v>0</v>
      </c>
    </row>
    <row r="11" spans="1:5">
      <c r="A11" s="5" t="str">
        <f>Personopplysninger!A13</f>
        <v>Epost</v>
      </c>
      <c r="B11" s="33">
        <f>Personopplysninger!B13</f>
        <v>0</v>
      </c>
      <c r="D11" s="5" t="s">
        <v>131</v>
      </c>
      <c r="E11" s="54">
        <f>'Renn 5'!E23</f>
        <v>0</v>
      </c>
    </row>
    <row r="12" spans="1:5">
      <c r="A12" s="5" t="str">
        <f>Personopplysninger!A14</f>
        <v>Telefon/mobil</v>
      </c>
      <c r="B12" s="35">
        <f>Personopplysninger!B14</f>
        <v>0</v>
      </c>
      <c r="D12" s="5" t="s">
        <v>132</v>
      </c>
      <c r="E12" s="54">
        <f>'Renn 6'!E23</f>
        <v>0</v>
      </c>
    </row>
    <row r="13" spans="1:5">
      <c r="D13" s="5" t="s">
        <v>133</v>
      </c>
      <c r="E13" s="54">
        <f>'Renn 7'!E23</f>
        <v>0</v>
      </c>
    </row>
    <row r="14" spans="1:5">
      <c r="A14" s="5" t="str">
        <f>Personopplysninger!A16</f>
        <v>Fødselsdato</v>
      </c>
      <c r="B14" s="34">
        <f>Personopplysninger!B16</f>
        <v>0</v>
      </c>
      <c r="D14" s="5" t="s">
        <v>134</v>
      </c>
      <c r="E14" s="54">
        <f>'Renn 8'!E23</f>
        <v>0</v>
      </c>
    </row>
    <row r="15" spans="1:5">
      <c r="A15" s="5" t="str">
        <f>Personopplysninger!A17</f>
        <v>Aldersgruppe</v>
      </c>
      <c r="B15" s="33">
        <f>Personopplysninger!B17</f>
        <v>0</v>
      </c>
      <c r="D15" s="5" t="s">
        <v>135</v>
      </c>
      <c r="E15" s="54">
        <f>'Renn 9'!E23</f>
        <v>0</v>
      </c>
    </row>
    <row r="16" spans="1:5">
      <c r="D16" s="5" t="s">
        <v>136</v>
      </c>
      <c r="E16" s="54">
        <f>'Renn 10'!E23</f>
        <v>0</v>
      </c>
    </row>
    <row r="17" spans="1:5">
      <c r="A17" s="5" t="str">
        <f>Personopplysninger!A19</f>
        <v>Kontonummer</v>
      </c>
      <c r="B17" s="37">
        <f>Personopplysninger!B19</f>
        <v>0</v>
      </c>
      <c r="D17" s="53" t="s">
        <v>137</v>
      </c>
      <c r="E17" s="54">
        <f>SUM(E7:E16)</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C435E-4928-4097-9E4F-7D3BE5E29343}">
  <sheetPr>
    <tabColor theme="4" tint="0.39997558519241921"/>
  </sheetPr>
  <dimension ref="A1:D79"/>
  <sheetViews>
    <sheetView zoomScale="85" zoomScaleNormal="85" workbookViewId="0">
      <selection activeCell="D32" sqref="D32"/>
    </sheetView>
  </sheetViews>
  <sheetFormatPr baseColWidth="10" defaultColWidth="11.42578125" defaultRowHeight="15"/>
  <cols>
    <col min="1" max="1" width="45.28515625" customWidth="1"/>
    <col min="2" max="2" width="21.28515625" customWidth="1"/>
    <col min="3" max="3" width="53.5703125" customWidth="1"/>
    <col min="4" max="4" width="35.140625" customWidth="1"/>
  </cols>
  <sheetData>
    <row r="1" spans="1:3" ht="27.75">
      <c r="A1" s="7" t="s">
        <v>139</v>
      </c>
    </row>
    <row r="2" spans="1:3">
      <c r="A2" s="8"/>
    </row>
    <row r="3" spans="1:3" ht="27.75">
      <c r="A3" s="7" t="s">
        <v>34</v>
      </c>
    </row>
    <row r="4" spans="1:3">
      <c r="A4" s="8" t="s">
        <v>35</v>
      </c>
    </row>
    <row r="5" spans="1:3">
      <c r="A5" s="8" t="s">
        <v>36</v>
      </c>
    </row>
    <row r="6" spans="1:3">
      <c r="A6" s="8" t="s">
        <v>37</v>
      </c>
    </row>
    <row r="7" spans="1:3">
      <c r="A7" s="8" t="s">
        <v>38</v>
      </c>
    </row>
    <row r="8" spans="1:3">
      <c r="A8" s="8"/>
    </row>
    <row r="9" spans="1:3" ht="27.75">
      <c r="A9" s="7" t="s">
        <v>39</v>
      </c>
    </row>
    <row r="10" spans="1:3" ht="15.75">
      <c r="A10" s="61" t="s">
        <v>40</v>
      </c>
      <c r="B10" s="1" t="s">
        <v>41</v>
      </c>
      <c r="C10" s="1" t="s">
        <v>42</v>
      </c>
    </row>
    <row r="11" spans="1:3">
      <c r="A11" s="16" t="s">
        <v>43</v>
      </c>
      <c r="B11" s="17">
        <v>1</v>
      </c>
      <c r="C11" s="16" t="s">
        <v>44</v>
      </c>
    </row>
    <row r="12" spans="1:3">
      <c r="A12" s="16" t="s">
        <v>45</v>
      </c>
      <c r="B12" s="17">
        <v>750</v>
      </c>
      <c r="C12" s="16" t="s">
        <v>46</v>
      </c>
    </row>
    <row r="13" spans="1:3">
      <c r="A13" s="16" t="s">
        <v>47</v>
      </c>
      <c r="B13" s="17">
        <v>300</v>
      </c>
      <c r="C13" s="16" t="s">
        <v>48</v>
      </c>
    </row>
    <row r="14" spans="1:3">
      <c r="A14" s="16" t="s">
        <v>49</v>
      </c>
      <c r="B14" s="17">
        <v>0</v>
      </c>
      <c r="C14" s="16" t="s">
        <v>50</v>
      </c>
    </row>
    <row r="16" spans="1:3" ht="15.75">
      <c r="A16" s="61" t="s">
        <v>51</v>
      </c>
      <c r="B16" s="1" t="s">
        <v>41</v>
      </c>
      <c r="C16" s="1" t="s">
        <v>42</v>
      </c>
    </row>
    <row r="17" spans="1:4">
      <c r="A17" s="19" t="s">
        <v>43</v>
      </c>
      <c r="B17" s="20">
        <v>2.5</v>
      </c>
      <c r="C17" s="19"/>
      <c r="D17" s="26"/>
    </row>
    <row r="18" spans="1:4">
      <c r="A18" s="19" t="s">
        <v>49</v>
      </c>
      <c r="B18" s="20">
        <v>150</v>
      </c>
      <c r="C18" s="19"/>
      <c r="D18" s="26"/>
    </row>
    <row r="19" spans="1:4">
      <c r="A19" s="19" t="s">
        <v>52</v>
      </c>
      <c r="B19" s="19"/>
      <c r="C19" s="27" t="s">
        <v>53</v>
      </c>
      <c r="D19" s="26"/>
    </row>
    <row r="20" spans="1:4">
      <c r="A20" s="13" t="s">
        <v>54</v>
      </c>
    </row>
    <row r="21" spans="1:4">
      <c r="A21" s="13" t="s">
        <v>55</v>
      </c>
    </row>
    <row r="22" spans="1:4">
      <c r="A22" s="8"/>
    </row>
    <row r="23" spans="1:4" ht="27.75">
      <c r="A23" s="7" t="s">
        <v>56</v>
      </c>
    </row>
    <row r="24" spans="1:4" ht="15.75">
      <c r="A24" s="62" t="s">
        <v>57</v>
      </c>
      <c r="B24" s="63" t="s">
        <v>151</v>
      </c>
      <c r="C24" s="11"/>
    </row>
    <row r="25" spans="1:4" ht="30">
      <c r="A25" s="16" t="s">
        <v>61</v>
      </c>
      <c r="B25" s="22"/>
      <c r="C25" s="21"/>
    </row>
    <row r="26" spans="1:4">
      <c r="A26" s="16" t="s">
        <v>63</v>
      </c>
      <c r="B26" s="17">
        <v>5000</v>
      </c>
      <c r="C26" s="24"/>
    </row>
    <row r="27" spans="1:4">
      <c r="A27" s="16" t="s">
        <v>64</v>
      </c>
      <c r="B27" s="17">
        <v>10000</v>
      </c>
      <c r="C27" s="24"/>
    </row>
    <row r="28" spans="1:4">
      <c r="A28" s="16" t="s">
        <v>65</v>
      </c>
      <c r="B28" s="17">
        <v>10000</v>
      </c>
      <c r="C28" s="24"/>
    </row>
    <row r="29" spans="1:4">
      <c r="A29" s="16" t="s">
        <v>66</v>
      </c>
      <c r="B29" s="17">
        <v>15000</v>
      </c>
      <c r="C29" s="24"/>
    </row>
    <row r="30" spans="1:4">
      <c r="A30" s="16" t="s">
        <v>67</v>
      </c>
      <c r="B30" s="17">
        <v>15000</v>
      </c>
      <c r="C30" s="24"/>
    </row>
    <row r="31" spans="1:4">
      <c r="A31" s="16" t="s">
        <v>68</v>
      </c>
      <c r="B31" s="17">
        <v>15000</v>
      </c>
      <c r="C31" s="16"/>
    </row>
    <row r="32" spans="1:4">
      <c r="A32" s="18" t="s">
        <v>70</v>
      </c>
      <c r="B32" s="25"/>
      <c r="C32" s="25"/>
    </row>
    <row r="33" spans="1:3">
      <c r="A33" s="8"/>
    </row>
    <row r="34" spans="1:3" ht="15.75">
      <c r="A34" s="64" t="s">
        <v>160</v>
      </c>
      <c r="B34" s="65" t="s">
        <v>151</v>
      </c>
      <c r="C34" s="66" t="s">
        <v>150</v>
      </c>
    </row>
    <row r="35" spans="1:3">
      <c r="A35" s="16" t="s">
        <v>141</v>
      </c>
      <c r="B35" s="17">
        <f>B30*300%</f>
        <v>45000</v>
      </c>
      <c r="C35" s="24" t="s">
        <v>161</v>
      </c>
    </row>
    <row r="36" spans="1:3">
      <c r="A36" s="16" t="s">
        <v>143</v>
      </c>
      <c r="B36" s="17">
        <f>B30*200%</f>
        <v>30000</v>
      </c>
      <c r="C36" s="24" t="s">
        <v>142</v>
      </c>
    </row>
    <row r="37" spans="1:3">
      <c r="A37" s="16" t="s">
        <v>144</v>
      </c>
      <c r="B37" s="17">
        <f>B36</f>
        <v>30000</v>
      </c>
      <c r="C37" s="24" t="s">
        <v>145</v>
      </c>
    </row>
    <row r="38" spans="1:3">
      <c r="A38" s="16" t="s">
        <v>146</v>
      </c>
      <c r="B38" s="17">
        <f>B30*150%</f>
        <v>22500</v>
      </c>
      <c r="C38" s="24" t="s">
        <v>148</v>
      </c>
    </row>
    <row r="39" spans="1:3">
      <c r="A39" s="16" t="s">
        <v>147</v>
      </c>
      <c r="B39" s="17">
        <f>B38</f>
        <v>22500</v>
      </c>
      <c r="C39" s="24" t="s">
        <v>149</v>
      </c>
    </row>
    <row r="41" spans="1:3" ht="27.75">
      <c r="A41" s="7" t="s">
        <v>71</v>
      </c>
    </row>
    <row r="42" spans="1:3">
      <c r="A42" s="8" t="s">
        <v>72</v>
      </c>
    </row>
    <row r="43" spans="1:3">
      <c r="A43" s="8"/>
    </row>
    <row r="44" spans="1:3" ht="27.75">
      <c r="A44" s="7" t="s">
        <v>140</v>
      </c>
    </row>
    <row r="45" spans="1:3">
      <c r="A45" s="12" t="s">
        <v>138</v>
      </c>
      <c r="B45" s="14">
        <v>300</v>
      </c>
    </row>
    <row r="46" spans="1:3">
      <c r="A46" s="12" t="s">
        <v>74</v>
      </c>
      <c r="B46" s="14">
        <v>600</v>
      </c>
    </row>
    <row r="47" spans="1:3">
      <c r="A47" s="12" t="s">
        <v>75</v>
      </c>
      <c r="B47" s="14">
        <v>1400</v>
      </c>
    </row>
    <row r="48" spans="1:3">
      <c r="A48" s="12" t="s">
        <v>76</v>
      </c>
      <c r="B48" s="14">
        <v>2200</v>
      </c>
    </row>
    <row r="49" spans="1:2">
      <c r="A49" s="12" t="s">
        <v>63</v>
      </c>
      <c r="B49" s="14">
        <v>2900</v>
      </c>
    </row>
    <row r="50" spans="1:2">
      <c r="A50" s="12" t="s">
        <v>77</v>
      </c>
      <c r="B50" s="14">
        <v>3900</v>
      </c>
    </row>
    <row r="51" spans="1:2">
      <c r="A51" s="8"/>
    </row>
    <row r="52" spans="1:2">
      <c r="A52" s="15" t="s">
        <v>78</v>
      </c>
    </row>
    <row r="53" spans="1:2">
      <c r="A53" s="15" t="s">
        <v>79</v>
      </c>
    </row>
    <row r="79" ht="18" customHeight="1"/>
  </sheetData>
  <phoneticPr fontId="30" type="noConversion"/>
  <hyperlinks>
    <hyperlink ref="A52" r:id="rId1" display="../../n12171/AppData/Local/Microsoft/Windows/INetCache/Content.Outlook/H0CDPB05/2017 Ã¸konomiregulativ_2017-2018.docx" xr:uid="{D705063F-B722-4BDB-AD29-3017D174E2D5}"/>
    <hyperlink ref="A53" r:id="rId2" display="../../n12171/AppData/Local/Microsoft/Windows/INetCache/Content.Outlook/H0CDPB05/2017 Ã¸konomiregulativ_2017-2018.docx" xr:uid="{0F552C5E-72D8-4B79-B52C-7E9108BB93AD}"/>
  </hyperlinks>
  <pageMargins left="0.7" right="0.7" top="0.75" bottom="0.75" header="0.3" footer="0.3"/>
  <ignoredErrors>
    <ignoredError sqref="B38" 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K38"/>
  <sheetViews>
    <sheetView tabSelected="1" workbookViewId="0">
      <selection activeCell="B22" sqref="B22"/>
    </sheetView>
  </sheetViews>
  <sheetFormatPr baseColWidth="10" defaultColWidth="11.42578125" defaultRowHeight="15"/>
  <cols>
    <col min="1" max="1" width="17.42578125" customWidth="1"/>
    <col min="2" max="2" width="25" bestFit="1" customWidth="1"/>
    <col min="3" max="3" width="14.7109375" bestFit="1" customWidth="1"/>
    <col min="5" max="5" width="58.7109375" bestFit="1" customWidth="1"/>
    <col min="7" max="7" width="57.42578125" bestFit="1" customWidth="1"/>
    <col min="9" max="9" width="76.5703125" bestFit="1" customWidth="1"/>
  </cols>
  <sheetData>
    <row r="1" spans="1:11" ht="28.5">
      <c r="A1" s="3" t="s">
        <v>80</v>
      </c>
    </row>
    <row r="2" spans="1:11" ht="15.75" thickBot="1"/>
    <row r="3" spans="1:11" ht="19.5" thickBot="1">
      <c r="B3" s="2" t="s">
        <v>81</v>
      </c>
      <c r="E3" s="55" t="s">
        <v>82</v>
      </c>
    </row>
    <row r="4" spans="1:11">
      <c r="E4" s="49" t="s">
        <v>83</v>
      </c>
    </row>
    <row r="5" spans="1:11">
      <c r="A5" s="5" t="s">
        <v>84</v>
      </c>
      <c r="B5" s="29" t="s">
        <v>109</v>
      </c>
      <c r="E5" s="47" t="s">
        <v>85</v>
      </c>
    </row>
    <row r="6" spans="1:11" ht="16.5" customHeight="1">
      <c r="A6" s="5" t="s">
        <v>83</v>
      </c>
      <c r="B6" s="29" t="s">
        <v>85</v>
      </c>
      <c r="D6" s="7"/>
      <c r="E6" s="47" t="s">
        <v>86</v>
      </c>
      <c r="I6" s="1"/>
    </row>
    <row r="7" spans="1:11" ht="16.5" customHeight="1">
      <c r="D7" s="7"/>
      <c r="E7" s="47" t="s">
        <v>87</v>
      </c>
      <c r="I7" s="1"/>
    </row>
    <row r="8" spans="1:11">
      <c r="A8" s="5" t="s">
        <v>88</v>
      </c>
      <c r="B8" s="29"/>
      <c r="D8" s="8"/>
      <c r="E8" s="47"/>
    </row>
    <row r="9" spans="1:11">
      <c r="A9" s="5" t="s">
        <v>89</v>
      </c>
      <c r="B9" s="29"/>
      <c r="D9" s="9"/>
      <c r="E9" s="49" t="s">
        <v>90</v>
      </c>
    </row>
    <row r="10" spans="1:11">
      <c r="A10" s="5" t="s">
        <v>91</v>
      </c>
      <c r="B10" s="29"/>
      <c r="D10" s="9"/>
      <c r="E10" s="47" t="s">
        <v>92</v>
      </c>
    </row>
    <row r="11" spans="1:11">
      <c r="A11" s="5" t="s">
        <v>93</v>
      </c>
      <c r="B11" s="29"/>
      <c r="D11" s="8"/>
      <c r="E11" s="47" t="s">
        <v>157</v>
      </c>
      <c r="I11" s="1"/>
      <c r="J11" s="1"/>
      <c r="K11" s="1"/>
    </row>
    <row r="12" spans="1:11">
      <c r="A12" s="5" t="s">
        <v>94</v>
      </c>
      <c r="B12" s="29"/>
      <c r="D12" s="9"/>
      <c r="E12" s="47" t="s">
        <v>95</v>
      </c>
    </row>
    <row r="13" spans="1:11">
      <c r="A13" s="5" t="s">
        <v>96</v>
      </c>
      <c r="B13" s="31"/>
      <c r="D13" s="8"/>
      <c r="E13" s="47" t="s">
        <v>158</v>
      </c>
    </row>
    <row r="14" spans="1:11">
      <c r="A14" s="5" t="s">
        <v>97</v>
      </c>
      <c r="B14" s="32"/>
      <c r="D14" s="9"/>
      <c r="E14" s="47" t="s">
        <v>159</v>
      </c>
    </row>
    <row r="15" spans="1:11">
      <c r="D15" s="8"/>
      <c r="E15" s="47" t="s">
        <v>98</v>
      </c>
    </row>
    <row r="16" spans="1:11">
      <c r="A16" s="5" t="s">
        <v>99</v>
      </c>
      <c r="B16" s="30"/>
      <c r="C16" t="s">
        <v>100</v>
      </c>
      <c r="D16" s="9"/>
      <c r="E16" s="47" t="s">
        <v>101</v>
      </c>
    </row>
    <row r="17" spans="1:11">
      <c r="A17" s="5" t="s">
        <v>57</v>
      </c>
      <c r="B17" s="29"/>
      <c r="D17" s="10"/>
      <c r="E17" s="47"/>
      <c r="I17" s="1"/>
      <c r="J17" s="1"/>
      <c r="K17" s="1"/>
    </row>
    <row r="18" spans="1:11">
      <c r="D18" s="9"/>
      <c r="E18" s="49" t="s">
        <v>102</v>
      </c>
    </row>
    <row r="19" spans="1:11">
      <c r="A19" s="5" t="s">
        <v>103</v>
      </c>
      <c r="B19" s="6"/>
      <c r="C19" t="s">
        <v>104</v>
      </c>
      <c r="D19" s="8"/>
      <c r="E19" s="47" t="s">
        <v>85</v>
      </c>
    </row>
    <row r="20" spans="1:11">
      <c r="D20" s="8"/>
      <c r="E20" s="47" t="s">
        <v>105</v>
      </c>
    </row>
    <row r="21" spans="1:11">
      <c r="E21" s="47" t="s">
        <v>106</v>
      </c>
    </row>
    <row r="22" spans="1:11">
      <c r="E22" s="47" t="s">
        <v>107</v>
      </c>
    </row>
    <row r="23" spans="1:11">
      <c r="E23" s="47" t="s">
        <v>108</v>
      </c>
    </row>
    <row r="24" spans="1:11">
      <c r="E24" s="47"/>
    </row>
    <row r="25" spans="1:11">
      <c r="E25" s="49" t="s">
        <v>84</v>
      </c>
    </row>
    <row r="26" spans="1:11">
      <c r="E26" s="47" t="s">
        <v>85</v>
      </c>
    </row>
    <row r="27" spans="1:11">
      <c r="E27" s="47" t="s">
        <v>109</v>
      </c>
    </row>
    <row r="28" spans="1:11">
      <c r="E28" s="47" t="s">
        <v>152</v>
      </c>
    </row>
    <row r="29" spans="1:11">
      <c r="E29" s="47" t="s">
        <v>153</v>
      </c>
    </row>
    <row r="30" spans="1:11">
      <c r="E30" s="47" t="s">
        <v>154</v>
      </c>
    </row>
    <row r="31" spans="1:11">
      <c r="E31" s="47" t="s">
        <v>155</v>
      </c>
    </row>
    <row r="32" spans="1:11">
      <c r="E32" s="47" t="s">
        <v>156</v>
      </c>
    </row>
    <row r="33" spans="5:5">
      <c r="E33" s="47"/>
    </row>
    <row r="34" spans="5:5">
      <c r="E34" s="49" t="s">
        <v>57</v>
      </c>
    </row>
    <row r="35" spans="5:5">
      <c r="E35" s="47" t="s">
        <v>85</v>
      </c>
    </row>
    <row r="36" spans="5:5">
      <c r="E36" s="47" t="s">
        <v>63</v>
      </c>
    </row>
    <row r="37" spans="5:5">
      <c r="E37" s="47" t="s">
        <v>64</v>
      </c>
    </row>
    <row r="38" spans="5:5" ht="15.75" thickBot="1">
      <c r="E38" s="48" t="s">
        <v>65</v>
      </c>
    </row>
  </sheetData>
  <dataValidations count="3">
    <dataValidation type="list" allowBlank="1" showInputMessage="1" showErrorMessage="1" sqref="B6" xr:uid="{00000000-0002-0000-0100-000000000000}">
      <formula1>$E$5:$E$7</formula1>
    </dataValidation>
    <dataValidation type="list" allowBlank="1" showInputMessage="1" showErrorMessage="1" sqref="B17" xr:uid="{00000000-0002-0000-0100-000002000000}">
      <formula1>$E$35:$E$38</formula1>
    </dataValidation>
    <dataValidation type="list" allowBlank="1" showInputMessage="1" showErrorMessage="1" sqref="B5" xr:uid="{00000000-0002-0000-0100-000001000000}">
      <formula1>$E$26:$E$31</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51F82-76B1-40E8-A0C8-4D978CCED6E8}">
  <sheetPr>
    <tabColor theme="9" tint="0.59999389629810485"/>
  </sheetPr>
  <dimension ref="A1:G31"/>
  <sheetViews>
    <sheetView workbookViewId="0">
      <selection activeCell="D15" sqref="D15"/>
    </sheetView>
  </sheetViews>
  <sheetFormatPr baseColWidth="10" defaultColWidth="11.42578125" defaultRowHeight="15"/>
  <cols>
    <col min="1" max="1" width="16.5703125" customWidth="1"/>
    <col min="2" max="2" width="57.7109375" bestFit="1" customWidth="1"/>
    <col min="3" max="3" width="13.85546875" bestFit="1" customWidth="1"/>
    <col min="4" max="4" width="17" bestFit="1" customWidth="1"/>
    <col min="5" max="5" width="16.5703125" bestFit="1" customWidth="1"/>
    <col min="6" max="6" width="91.42578125" bestFit="1" customWidth="1"/>
    <col min="7" max="7" width="10.28515625" customWidth="1"/>
    <col min="8" max="8" width="34.42578125" bestFit="1" customWidth="1"/>
    <col min="9" max="9" width="7.28515625" bestFit="1" customWidth="1"/>
    <col min="10" max="10" width="76.5703125" bestFit="1" customWidth="1"/>
  </cols>
  <sheetData>
    <row r="1" spans="1:7" ht="28.5">
      <c r="A1" s="3" t="str">
        <f>Personopplysninger!A1</f>
        <v>Steinkjer skiklubb</v>
      </c>
    </row>
    <row r="2" spans="1:7" ht="18.75">
      <c r="B2" s="50" t="s">
        <v>163</v>
      </c>
      <c r="C2" s="52" t="s">
        <v>109</v>
      </c>
      <c r="D2" s="51" t="s">
        <v>111</v>
      </c>
    </row>
    <row r="3" spans="1:7" ht="15" customHeight="1">
      <c r="A3" s="4"/>
    </row>
    <row r="5" spans="1:7">
      <c r="A5" s="5" t="str">
        <f>Personopplysninger!A8</f>
        <v>Fornavn</v>
      </c>
      <c r="B5" s="33">
        <f>Personopplysninger!B8</f>
        <v>0</v>
      </c>
    </row>
    <row r="6" spans="1:7">
      <c r="A6" s="5" t="str">
        <f>Personopplysninger!A9</f>
        <v>Etternavn</v>
      </c>
      <c r="B6" s="33">
        <f>Personopplysninger!B9</f>
        <v>0</v>
      </c>
      <c r="C6" s="5" t="s">
        <v>83</v>
      </c>
      <c r="D6" s="37" t="str">
        <f>Personopplysninger!B6</f>
        <v>Velg</v>
      </c>
      <c r="F6" s="25" t="s">
        <v>164</v>
      </c>
    </row>
    <row r="7" spans="1:7">
      <c r="A7" s="5" t="str">
        <f>Personopplysninger!A16</f>
        <v>Fødselsdato</v>
      </c>
      <c r="B7" s="34">
        <f>Personopplysninger!B16</f>
        <v>0</v>
      </c>
      <c r="F7" s="25" t="s">
        <v>165</v>
      </c>
    </row>
    <row r="8" spans="1:7">
      <c r="A8" s="5" t="str">
        <f>Personopplysninger!A10</f>
        <v>Adresse</v>
      </c>
      <c r="B8" s="33">
        <f>Personopplysninger!B10</f>
        <v>0</v>
      </c>
    </row>
    <row r="9" spans="1:7">
      <c r="A9" s="5" t="str">
        <f>Personopplysninger!A11</f>
        <v>Postnummer</v>
      </c>
      <c r="B9" s="33">
        <f>Personopplysninger!B11</f>
        <v>0</v>
      </c>
    </row>
    <row r="10" spans="1:7">
      <c r="A10" s="5" t="str">
        <f>Personopplysninger!A12</f>
        <v>Poststed</v>
      </c>
      <c r="B10" s="33">
        <f>Personopplysninger!B12</f>
        <v>0</v>
      </c>
    </row>
    <row r="11" spans="1:7">
      <c r="A11" s="5" t="str">
        <f>Personopplysninger!A13</f>
        <v>Epost</v>
      </c>
      <c r="B11" s="33">
        <f>Personopplysninger!B13</f>
        <v>0</v>
      </c>
    </row>
    <row r="12" spans="1:7">
      <c r="A12" s="5" t="str">
        <f>Personopplysninger!A14</f>
        <v>Telefon/mobil</v>
      </c>
      <c r="B12" s="35">
        <f>Personopplysninger!B14</f>
        <v>0</v>
      </c>
    </row>
    <row r="14" spans="1:7">
      <c r="B14" s="1" t="s">
        <v>90</v>
      </c>
      <c r="C14" s="38" t="s">
        <v>115</v>
      </c>
      <c r="D14" s="38" t="s">
        <v>116</v>
      </c>
      <c r="E14" s="38" t="s">
        <v>117</v>
      </c>
      <c r="F14" s="40" t="s">
        <v>42</v>
      </c>
      <c r="G14" s="1" t="s">
        <v>34</v>
      </c>
    </row>
    <row r="15" spans="1:7">
      <c r="A15">
        <v>1</v>
      </c>
      <c r="B15" s="37" t="s">
        <v>162</v>
      </c>
      <c r="C15" s="45"/>
      <c r="D15" s="44"/>
      <c r="E15" s="39">
        <f>D15</f>
        <v>0</v>
      </c>
      <c r="F15" s="29"/>
      <c r="G15" s="6"/>
    </row>
    <row r="16" spans="1:7" ht="15.75" thickBot="1">
      <c r="E16" s="42">
        <f>SUM(E15:E15)</f>
        <v>0</v>
      </c>
    </row>
    <row r="17" spans="2:5" ht="15.75" thickTop="1"/>
    <row r="18" spans="2:5">
      <c r="B18" s="5" t="s">
        <v>122</v>
      </c>
      <c r="C18" s="37">
        <f>Personopplysninger!B19</f>
        <v>0</v>
      </c>
    </row>
    <row r="21" spans="2:5">
      <c r="C21" s="57" t="s">
        <v>123</v>
      </c>
    </row>
    <row r="24" spans="2:5">
      <c r="C24" s="46"/>
      <c r="D24" s="46"/>
      <c r="E24" s="46"/>
    </row>
    <row r="25" spans="2:5">
      <c r="C25" t="s">
        <v>124</v>
      </c>
    </row>
    <row r="27" spans="2:5">
      <c r="C27" s="59" t="s">
        <v>125</v>
      </c>
    </row>
    <row r="30" spans="2:5">
      <c r="C30" s="46"/>
      <c r="D30" s="46"/>
      <c r="E30" s="46"/>
    </row>
    <row r="31" spans="2:5">
      <c r="C31" t="s">
        <v>126</v>
      </c>
    </row>
  </sheetData>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BDEE0F5-D679-4122-9282-E796A2CA2EC8}">
          <x14:formula1>
            <xm:f>Personopplysninger!$E$26:$E$31</xm:f>
          </x14:formula1>
          <xm:sqref>C2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G38"/>
  <sheetViews>
    <sheetView zoomScaleNormal="100" workbookViewId="0">
      <selection activeCell="B5" sqref="B5"/>
    </sheetView>
  </sheetViews>
  <sheetFormatPr baseColWidth="10" defaultColWidth="11.42578125" defaultRowHeight="15"/>
  <cols>
    <col min="1" max="1" width="16.5703125" customWidth="1"/>
    <col min="2" max="2" width="57.7109375" bestFit="1" customWidth="1"/>
    <col min="3" max="3" width="13.85546875" bestFit="1" customWidth="1"/>
    <col min="4" max="4" width="17" bestFit="1" customWidth="1"/>
    <col min="5" max="5" width="16.5703125" bestFit="1" customWidth="1"/>
    <col min="6" max="6" width="91.42578125" bestFit="1" customWidth="1"/>
    <col min="7" max="7" width="10.28515625" customWidth="1"/>
    <col min="8" max="8" width="34.42578125" bestFit="1" customWidth="1"/>
    <col min="9" max="9" width="7.28515625" bestFit="1" customWidth="1"/>
    <col min="10" max="10" width="76.5703125" bestFit="1" customWidth="1"/>
  </cols>
  <sheetData>
    <row r="1" spans="1:7" ht="28.5">
      <c r="A1" s="3" t="str">
        <f>Personopplysninger!A1</f>
        <v>Steinkjer skiklubb</v>
      </c>
    </row>
    <row r="2" spans="1:7" ht="18.75">
      <c r="B2" s="50" t="s">
        <v>110</v>
      </c>
      <c r="C2" s="52" t="s">
        <v>109</v>
      </c>
      <c r="D2" s="51" t="s">
        <v>111</v>
      </c>
    </row>
    <row r="3" spans="1:7" ht="15" customHeight="1">
      <c r="A3" s="4"/>
    </row>
    <row r="4" spans="1:7">
      <c r="A4" s="36" t="s">
        <v>102</v>
      </c>
      <c r="B4" s="6" t="s">
        <v>85</v>
      </c>
      <c r="C4" s="36" t="s">
        <v>112</v>
      </c>
      <c r="D4" s="28"/>
      <c r="E4" t="s">
        <v>100</v>
      </c>
    </row>
    <row r="5" spans="1:7">
      <c r="A5" s="36" t="s">
        <v>113</v>
      </c>
      <c r="B5" s="6"/>
      <c r="C5" s="36" t="s">
        <v>114</v>
      </c>
      <c r="D5" s="28"/>
      <c r="E5" t="s">
        <v>100</v>
      </c>
    </row>
    <row r="7" spans="1:7">
      <c r="A7" s="5" t="str">
        <f>Personopplysninger!A8</f>
        <v>Fornavn</v>
      </c>
      <c r="B7" s="33">
        <f>Personopplysninger!B8</f>
        <v>0</v>
      </c>
    </row>
    <row r="8" spans="1:7">
      <c r="A8" s="5" t="str">
        <f>Personopplysninger!A9</f>
        <v>Etternavn</v>
      </c>
      <c r="B8" s="33">
        <f>Personopplysninger!B9</f>
        <v>0</v>
      </c>
      <c r="C8" s="5" t="s">
        <v>83</v>
      </c>
      <c r="D8" s="37" t="str">
        <f>Personopplysninger!B6</f>
        <v>Velg</v>
      </c>
    </row>
    <row r="9" spans="1:7">
      <c r="A9" s="5" t="str">
        <f>Personopplysninger!A16</f>
        <v>Fødselsdato</v>
      </c>
      <c r="B9" s="34">
        <f>Personopplysninger!B16</f>
        <v>0</v>
      </c>
    </row>
    <row r="10" spans="1:7">
      <c r="A10" s="5" t="str">
        <f>Personopplysninger!A10</f>
        <v>Adresse</v>
      </c>
      <c r="B10" s="33">
        <f>Personopplysninger!B10</f>
        <v>0</v>
      </c>
    </row>
    <row r="11" spans="1:7">
      <c r="A11" s="5" t="str">
        <f>Personopplysninger!A11</f>
        <v>Postnummer</v>
      </c>
      <c r="B11" s="33">
        <f>Personopplysninger!B11</f>
        <v>0</v>
      </c>
    </row>
    <row r="12" spans="1:7">
      <c r="A12" s="5" t="str">
        <f>Personopplysninger!A12</f>
        <v>Poststed</v>
      </c>
      <c r="B12" s="33">
        <f>Personopplysninger!B12</f>
        <v>0</v>
      </c>
    </row>
    <row r="13" spans="1:7">
      <c r="A13" s="5" t="str">
        <f>Personopplysninger!A13</f>
        <v>Epost</v>
      </c>
      <c r="B13" s="33">
        <f>Personopplysninger!B13</f>
        <v>0</v>
      </c>
    </row>
    <row r="14" spans="1:7">
      <c r="A14" s="5" t="str">
        <f>Personopplysninger!A14</f>
        <v>Telefon/mobil</v>
      </c>
      <c r="B14" s="35">
        <f>Personopplysninger!B14</f>
        <v>0</v>
      </c>
    </row>
    <row r="16" spans="1:7">
      <c r="B16" s="1" t="s">
        <v>90</v>
      </c>
      <c r="C16" s="38" t="s">
        <v>115</v>
      </c>
      <c r="D16" s="38" t="s">
        <v>116</v>
      </c>
      <c r="E16" s="38" t="s">
        <v>117</v>
      </c>
      <c r="F16" s="40" t="s">
        <v>118</v>
      </c>
      <c r="G16" s="1" t="s">
        <v>34</v>
      </c>
    </row>
    <row r="17" spans="1:7">
      <c r="A17">
        <v>1</v>
      </c>
      <c r="B17" s="37" t="str">
        <f>Personopplysninger!E10</f>
        <v>Fellestransport (80%)</v>
      </c>
      <c r="C17" s="45"/>
      <c r="D17" s="44"/>
      <c r="E17" s="39">
        <f>D17</f>
        <v>0</v>
      </c>
      <c r="F17" s="29" t="s">
        <v>119</v>
      </c>
      <c r="G17" s="6"/>
    </row>
    <row r="18" spans="1:7">
      <c r="A18">
        <v>2</v>
      </c>
      <c r="B18" s="37" t="str">
        <f>Personopplysninger!E11</f>
        <v>Egen bil, pr. km (Utøver: 1 kr/km, Trener/grenleder: 2,5 kr/km)</v>
      </c>
      <c r="C18" s="44"/>
      <c r="D18" s="41">
        <v>0</v>
      </c>
      <c r="E18" s="39">
        <f>C18*D18</f>
        <v>0</v>
      </c>
      <c r="F18" s="6" t="s">
        <v>120</v>
      </c>
      <c r="G18" s="6"/>
    </row>
    <row r="19" spans="1:7">
      <c r="A19">
        <v>3</v>
      </c>
      <c r="B19" s="37" t="str">
        <f>Personopplysninger!E12</f>
        <v>Flyreise - tur/retur (maks kr. 750,-)</v>
      </c>
      <c r="C19" s="45"/>
      <c r="D19" s="41">
        <v>0</v>
      </c>
      <c r="E19" s="39">
        <f>IF(D19&gt;750,750,D19)</f>
        <v>0</v>
      </c>
      <c r="F19" s="6" t="s">
        <v>121</v>
      </c>
      <c r="G19" s="6"/>
    </row>
    <row r="20" spans="1:7">
      <c r="A20">
        <v>4</v>
      </c>
      <c r="B20" s="37" t="str">
        <f>Personopplysninger!E13</f>
        <v>Overnatting (maks kr. 300,-/døgn)</v>
      </c>
      <c r="C20" s="44"/>
      <c r="D20" s="39">
        <v>300</v>
      </c>
      <c r="E20" s="39">
        <f t="shared" ref="E20:E22" si="0">C20*D20</f>
        <v>0</v>
      </c>
      <c r="F20" s="6"/>
      <c r="G20" s="6"/>
    </row>
    <row r="21" spans="1:7">
      <c r="A21">
        <v>5</v>
      </c>
      <c r="B21" s="37" t="str">
        <f>Personopplysninger!E14</f>
        <v>Kost (Utøver kr. 0,- Trener/grenleder maks kr. 150,-/døgn)</v>
      </c>
      <c r="C21" s="44"/>
      <c r="D21" s="39">
        <v>150</v>
      </c>
      <c r="E21" s="39">
        <f t="shared" si="0"/>
        <v>0</v>
      </c>
      <c r="F21" s="6"/>
      <c r="G21" s="6"/>
    </row>
    <row r="22" spans="1:7">
      <c r="A22">
        <v>6</v>
      </c>
      <c r="B22" s="37" t="str">
        <f>Personopplysninger!E15</f>
        <v>Startkontingent</v>
      </c>
      <c r="C22" s="44"/>
      <c r="D22" s="43"/>
      <c r="E22" s="39">
        <f t="shared" si="0"/>
        <v>0</v>
      </c>
      <c r="F22" s="6"/>
      <c r="G22" s="6"/>
    </row>
    <row r="23" spans="1:7" ht="15.75" thickBot="1">
      <c r="E23" s="42">
        <f>SUM(E17:E22)</f>
        <v>0</v>
      </c>
    </row>
    <row r="24" spans="1:7" ht="15.75" thickTop="1"/>
    <row r="25" spans="1:7">
      <c r="B25" s="5" t="s">
        <v>122</v>
      </c>
      <c r="C25" s="37">
        <f>Personopplysninger!B19</f>
        <v>0</v>
      </c>
    </row>
    <row r="28" spans="1:7">
      <c r="C28" s="57" t="s">
        <v>123</v>
      </c>
    </row>
    <row r="31" spans="1:7">
      <c r="C31" s="46"/>
      <c r="D31" s="46"/>
      <c r="E31" s="46"/>
    </row>
    <row r="32" spans="1:7">
      <c r="C32" t="s">
        <v>124</v>
      </c>
    </row>
    <row r="34" spans="3:5">
      <c r="C34" s="59" t="s">
        <v>125</v>
      </c>
    </row>
    <row r="37" spans="3:5">
      <c r="C37" s="46"/>
      <c r="D37" s="46"/>
      <c r="E37" s="46"/>
    </row>
    <row r="38" spans="3:5">
      <c r="C38" t="s">
        <v>126</v>
      </c>
    </row>
  </sheetData>
  <pageMargins left="0.7" right="0.7" top="0.75" bottom="0.75" header="0.3" footer="0.3"/>
  <pageSetup paperSize="9" scale="55" orientation="landscape" r:id="rId1"/>
  <ignoredErrors>
    <ignoredError sqref="E19" 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Personopplysninger!$E$19:$E$23</xm:f>
          </x14:formula1>
          <xm:sqref>B4</xm:sqref>
        </x14:dataValidation>
        <x14:dataValidation type="list" allowBlank="1" showInputMessage="1" showErrorMessage="1" xr:uid="{03FBC88B-3638-A54F-AB1A-15C25ECB2675}">
          <x14:formula1>
            <xm:f>Personopplysninger!$E$26:$E$31</xm:f>
          </x14:formula1>
          <xm:sqref>C2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G38"/>
  <sheetViews>
    <sheetView zoomScaleNormal="100" workbookViewId="0">
      <selection activeCell="B5" sqref="B5"/>
    </sheetView>
  </sheetViews>
  <sheetFormatPr baseColWidth="10" defaultColWidth="11.42578125" defaultRowHeight="15"/>
  <cols>
    <col min="1" max="1" width="16.5703125" customWidth="1"/>
    <col min="2" max="2" width="57.7109375" bestFit="1" customWidth="1"/>
    <col min="3" max="3" width="13.85546875" bestFit="1" customWidth="1"/>
    <col min="4" max="4" width="17" bestFit="1" customWidth="1"/>
    <col min="5" max="5" width="16.5703125" bestFit="1" customWidth="1"/>
    <col min="6" max="6" width="91.42578125" bestFit="1" customWidth="1"/>
    <col min="7" max="7" width="9.140625" customWidth="1"/>
    <col min="8" max="8" width="34.42578125" bestFit="1" customWidth="1"/>
    <col min="9" max="9" width="7.28515625" bestFit="1" customWidth="1"/>
    <col min="10" max="10" width="76.5703125" bestFit="1" customWidth="1"/>
  </cols>
  <sheetData>
    <row r="1" spans="1:7" ht="28.5">
      <c r="A1" s="3" t="str">
        <f>Personopplysninger!A1</f>
        <v>Steinkjer skiklubb</v>
      </c>
    </row>
    <row r="2" spans="1:7" ht="18.75">
      <c r="B2" s="50" t="s">
        <v>110</v>
      </c>
      <c r="C2" s="52" t="s">
        <v>109</v>
      </c>
      <c r="D2" s="51" t="s">
        <v>111</v>
      </c>
    </row>
    <row r="3" spans="1:7" ht="15" customHeight="1">
      <c r="A3" s="4"/>
    </row>
    <row r="4" spans="1:7">
      <c r="A4" s="36" t="s">
        <v>102</v>
      </c>
      <c r="B4" s="6" t="s">
        <v>85</v>
      </c>
      <c r="C4" s="36" t="s">
        <v>112</v>
      </c>
      <c r="D4" s="28"/>
      <c r="E4" t="s">
        <v>100</v>
      </c>
    </row>
    <row r="5" spans="1:7">
      <c r="A5" s="36" t="s">
        <v>113</v>
      </c>
      <c r="B5" s="6"/>
      <c r="C5" s="36" t="s">
        <v>114</v>
      </c>
      <c r="D5" s="28"/>
      <c r="E5" t="s">
        <v>100</v>
      </c>
    </row>
    <row r="7" spans="1:7">
      <c r="A7" s="5" t="str">
        <f>Personopplysninger!A8</f>
        <v>Fornavn</v>
      </c>
      <c r="B7" s="33">
        <f>Personopplysninger!B8</f>
        <v>0</v>
      </c>
    </row>
    <row r="8" spans="1:7">
      <c r="A8" s="5" t="str">
        <f>Personopplysninger!A9</f>
        <v>Etternavn</v>
      </c>
      <c r="B8" s="33">
        <f>Personopplysninger!B9</f>
        <v>0</v>
      </c>
      <c r="C8" s="5" t="s">
        <v>83</v>
      </c>
      <c r="D8" s="37" t="str">
        <f>Personopplysninger!B6</f>
        <v>Velg</v>
      </c>
    </row>
    <row r="9" spans="1:7">
      <c r="A9" s="5" t="str">
        <f>Personopplysninger!A16</f>
        <v>Fødselsdato</v>
      </c>
      <c r="B9" s="34">
        <f>Personopplysninger!B16</f>
        <v>0</v>
      </c>
    </row>
    <row r="10" spans="1:7">
      <c r="A10" s="5" t="str">
        <f>Personopplysninger!A10</f>
        <v>Adresse</v>
      </c>
      <c r="B10" s="33">
        <f>Personopplysninger!B10</f>
        <v>0</v>
      </c>
    </row>
    <row r="11" spans="1:7">
      <c r="A11" s="5" t="str">
        <f>Personopplysninger!A11</f>
        <v>Postnummer</v>
      </c>
      <c r="B11" s="33">
        <f>Personopplysninger!B11</f>
        <v>0</v>
      </c>
    </row>
    <row r="12" spans="1:7">
      <c r="A12" s="5" t="str">
        <f>Personopplysninger!A12</f>
        <v>Poststed</v>
      </c>
      <c r="B12" s="33">
        <f>Personopplysninger!B12</f>
        <v>0</v>
      </c>
    </row>
    <row r="13" spans="1:7">
      <c r="A13" s="5" t="str">
        <f>Personopplysninger!A13</f>
        <v>Epost</v>
      </c>
      <c r="B13" s="33">
        <f>Personopplysninger!B13</f>
        <v>0</v>
      </c>
    </row>
    <row r="14" spans="1:7">
      <c r="A14" s="5" t="str">
        <f>Personopplysninger!A14</f>
        <v>Telefon/mobil</v>
      </c>
      <c r="B14" s="35">
        <f>Personopplysninger!B14</f>
        <v>0</v>
      </c>
    </row>
    <row r="16" spans="1:7">
      <c r="B16" s="1" t="s">
        <v>90</v>
      </c>
      <c r="C16" s="38" t="s">
        <v>115</v>
      </c>
      <c r="D16" s="38" t="s">
        <v>116</v>
      </c>
      <c r="E16" s="38" t="s">
        <v>117</v>
      </c>
      <c r="F16" s="40" t="s">
        <v>118</v>
      </c>
      <c r="G16" s="56" t="s">
        <v>34</v>
      </c>
    </row>
    <row r="17" spans="1:7">
      <c r="A17">
        <v>1</v>
      </c>
      <c r="B17" s="37" t="str">
        <f>Personopplysninger!E10</f>
        <v>Fellestransport (80%)</v>
      </c>
      <c r="C17" s="45"/>
      <c r="D17" s="44"/>
      <c r="E17" s="39">
        <f>D17</f>
        <v>0</v>
      </c>
      <c r="F17" s="29" t="s">
        <v>119</v>
      </c>
      <c r="G17" s="6"/>
    </row>
    <row r="18" spans="1:7">
      <c r="A18">
        <v>2</v>
      </c>
      <c r="B18" s="37" t="str">
        <f>Personopplysninger!E11</f>
        <v>Egen bil, pr. km (Utøver: 1 kr/km, Trener/grenleder: 2,5 kr/km)</v>
      </c>
      <c r="C18" s="44"/>
      <c r="D18" s="41">
        <v>0</v>
      </c>
      <c r="E18" s="39">
        <f>C18*D18</f>
        <v>0</v>
      </c>
      <c r="F18" s="6" t="s">
        <v>120</v>
      </c>
      <c r="G18" s="6"/>
    </row>
    <row r="19" spans="1:7">
      <c r="A19">
        <v>3</v>
      </c>
      <c r="B19" s="37" t="str">
        <f>Personopplysninger!E12</f>
        <v>Flyreise - tur/retur (maks kr. 750,-)</v>
      </c>
      <c r="C19" s="45"/>
      <c r="D19" s="41">
        <v>0</v>
      </c>
      <c r="E19" s="39">
        <f>IF(D19&gt;750,750,D19)</f>
        <v>0</v>
      </c>
      <c r="F19" s="6" t="s">
        <v>121</v>
      </c>
      <c r="G19" s="6"/>
    </row>
    <row r="20" spans="1:7">
      <c r="A20">
        <v>4</v>
      </c>
      <c r="B20" s="37" t="str">
        <f>Personopplysninger!E13</f>
        <v>Overnatting (maks kr. 300,-/døgn)</v>
      </c>
      <c r="C20" s="44"/>
      <c r="D20" s="39">
        <v>300</v>
      </c>
      <c r="E20" s="39">
        <f t="shared" ref="E20:E22" si="0">C20*D20</f>
        <v>0</v>
      </c>
      <c r="F20" s="6"/>
      <c r="G20" s="6"/>
    </row>
    <row r="21" spans="1:7">
      <c r="A21">
        <v>5</v>
      </c>
      <c r="B21" s="37" t="str">
        <f>Personopplysninger!E14</f>
        <v>Kost (Utøver kr. 0,- Trener/grenleder maks kr. 150,-/døgn)</v>
      </c>
      <c r="C21" s="44"/>
      <c r="D21" s="39">
        <v>150</v>
      </c>
      <c r="E21" s="39">
        <f t="shared" si="0"/>
        <v>0</v>
      </c>
      <c r="F21" s="6"/>
      <c r="G21" s="6"/>
    </row>
    <row r="22" spans="1:7">
      <c r="A22">
        <v>6</v>
      </c>
      <c r="B22" s="37" t="str">
        <f>Personopplysninger!E15</f>
        <v>Startkontingent</v>
      </c>
      <c r="C22" s="44"/>
      <c r="D22" s="43"/>
      <c r="E22" s="39">
        <f t="shared" si="0"/>
        <v>0</v>
      </c>
      <c r="F22" s="6"/>
      <c r="G22" s="6"/>
    </row>
    <row r="23" spans="1:7" ht="15.75" thickBot="1">
      <c r="E23" s="42">
        <f>SUM(E17:E22)</f>
        <v>0</v>
      </c>
    </row>
    <row r="24" spans="1:7" ht="15.75" thickTop="1"/>
    <row r="25" spans="1:7">
      <c r="B25" s="5" t="s">
        <v>122</v>
      </c>
      <c r="C25" s="37">
        <f>Personopplysninger!B19</f>
        <v>0</v>
      </c>
    </row>
    <row r="28" spans="1:7">
      <c r="C28" s="58" t="s">
        <v>123</v>
      </c>
    </row>
    <row r="31" spans="1:7">
      <c r="C31" s="46"/>
      <c r="D31" s="46"/>
      <c r="E31" s="46"/>
    </row>
    <row r="32" spans="1:7">
      <c r="C32" t="s">
        <v>124</v>
      </c>
    </row>
    <row r="34" spans="3:5">
      <c r="C34" s="60" t="s">
        <v>125</v>
      </c>
    </row>
    <row r="37" spans="3:5">
      <c r="C37" s="46"/>
      <c r="D37" s="46"/>
      <c r="E37" s="46"/>
    </row>
    <row r="38" spans="3:5">
      <c r="C38" t="s">
        <v>126</v>
      </c>
    </row>
  </sheetData>
  <pageMargins left="0.7" right="0.7" top="0.75" bottom="0.75" header="0.3" footer="0.3"/>
  <pageSetup paperSize="9" scale="59"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A4E8EE0-73A8-48D9-BD2E-E3D8A99DFBAE}">
          <x14:formula1>
            <xm:f>Personopplysninger!$E$19:$E$23</xm:f>
          </x14:formula1>
          <xm:sqref>B4</xm:sqref>
        </x14:dataValidation>
        <x14:dataValidation type="list" allowBlank="1" showInputMessage="1" showErrorMessage="1" xr:uid="{683935E3-DCB5-2E4D-A031-FD9B7C0BC83E}">
          <x14:formula1>
            <xm:f>Personopplysninger!$E$26:$E$31</xm:f>
          </x14:formula1>
          <xm:sqref>C2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G38"/>
  <sheetViews>
    <sheetView zoomScaleNormal="100" workbookViewId="0">
      <selection activeCell="B5" sqref="B5"/>
    </sheetView>
  </sheetViews>
  <sheetFormatPr baseColWidth="10" defaultColWidth="11.42578125" defaultRowHeight="15"/>
  <cols>
    <col min="1" max="1" width="16.5703125" customWidth="1"/>
    <col min="2" max="2" width="57.7109375" bestFit="1" customWidth="1"/>
    <col min="3" max="3" width="13.85546875" bestFit="1" customWidth="1"/>
    <col min="4" max="4" width="17" bestFit="1" customWidth="1"/>
    <col min="5" max="5" width="16.5703125" bestFit="1" customWidth="1"/>
    <col min="6" max="6" width="102" bestFit="1" customWidth="1"/>
    <col min="7" max="7" width="10.85546875" customWidth="1"/>
    <col min="8" max="8" width="34.42578125" bestFit="1" customWidth="1"/>
    <col min="9" max="9" width="7.28515625" bestFit="1" customWidth="1"/>
    <col min="10" max="10" width="76.5703125" bestFit="1" customWidth="1"/>
  </cols>
  <sheetData>
    <row r="1" spans="1:7" ht="28.5">
      <c r="A1" s="3" t="str">
        <f>Personopplysninger!A1</f>
        <v>Steinkjer skiklubb</v>
      </c>
    </row>
    <row r="2" spans="1:7" ht="18.75">
      <c r="B2" s="50" t="s">
        <v>110</v>
      </c>
      <c r="C2" s="52" t="s">
        <v>109</v>
      </c>
      <c r="D2" s="51" t="s">
        <v>111</v>
      </c>
    </row>
    <row r="3" spans="1:7" ht="15" customHeight="1">
      <c r="A3" s="4"/>
    </row>
    <row r="4" spans="1:7">
      <c r="A4" s="36" t="s">
        <v>102</v>
      </c>
      <c r="B4" s="6" t="s">
        <v>85</v>
      </c>
      <c r="C4" s="36" t="s">
        <v>112</v>
      </c>
      <c r="D4" s="28"/>
      <c r="E4" t="s">
        <v>100</v>
      </c>
    </row>
    <row r="5" spans="1:7">
      <c r="A5" s="36" t="s">
        <v>113</v>
      </c>
      <c r="B5" s="6"/>
      <c r="C5" s="36" t="s">
        <v>114</v>
      </c>
      <c r="D5" s="28"/>
      <c r="E5" t="s">
        <v>100</v>
      </c>
    </row>
    <row r="7" spans="1:7">
      <c r="A7" s="5" t="str">
        <f>Personopplysninger!A8</f>
        <v>Fornavn</v>
      </c>
      <c r="B7" s="33">
        <f>Personopplysninger!B8</f>
        <v>0</v>
      </c>
    </row>
    <row r="8" spans="1:7">
      <c r="A8" s="5" t="str">
        <f>Personopplysninger!A9</f>
        <v>Etternavn</v>
      </c>
      <c r="B8" s="33">
        <f>Personopplysninger!B9</f>
        <v>0</v>
      </c>
      <c r="C8" s="5" t="s">
        <v>83</v>
      </c>
      <c r="D8" s="37" t="str">
        <f>Personopplysninger!B6</f>
        <v>Velg</v>
      </c>
    </row>
    <row r="9" spans="1:7">
      <c r="A9" s="5" t="str">
        <f>Personopplysninger!A16</f>
        <v>Fødselsdato</v>
      </c>
      <c r="B9" s="34">
        <f>Personopplysninger!B16</f>
        <v>0</v>
      </c>
    </row>
    <row r="10" spans="1:7">
      <c r="A10" s="5" t="str">
        <f>Personopplysninger!A10</f>
        <v>Adresse</v>
      </c>
      <c r="B10" s="33">
        <f>Personopplysninger!B10</f>
        <v>0</v>
      </c>
    </row>
    <row r="11" spans="1:7">
      <c r="A11" s="5" t="str">
        <f>Personopplysninger!A11</f>
        <v>Postnummer</v>
      </c>
      <c r="B11" s="33">
        <f>Personopplysninger!B11</f>
        <v>0</v>
      </c>
    </row>
    <row r="12" spans="1:7">
      <c r="A12" s="5" t="str">
        <f>Personopplysninger!A12</f>
        <v>Poststed</v>
      </c>
      <c r="B12" s="33">
        <f>Personopplysninger!B12</f>
        <v>0</v>
      </c>
    </row>
    <row r="13" spans="1:7">
      <c r="A13" s="5" t="str">
        <f>Personopplysninger!A13</f>
        <v>Epost</v>
      </c>
      <c r="B13" s="33">
        <f>Personopplysninger!B13</f>
        <v>0</v>
      </c>
    </row>
    <row r="14" spans="1:7">
      <c r="A14" s="5" t="str">
        <f>Personopplysninger!A14</f>
        <v>Telefon/mobil</v>
      </c>
      <c r="B14" s="35">
        <f>Personopplysninger!B14</f>
        <v>0</v>
      </c>
    </row>
    <row r="16" spans="1:7">
      <c r="B16" s="1" t="s">
        <v>90</v>
      </c>
      <c r="C16" s="38" t="s">
        <v>115</v>
      </c>
      <c r="D16" s="38" t="s">
        <v>116</v>
      </c>
      <c r="E16" s="38" t="s">
        <v>117</v>
      </c>
      <c r="F16" s="40" t="s">
        <v>118</v>
      </c>
      <c r="G16" s="56" t="s">
        <v>34</v>
      </c>
    </row>
    <row r="17" spans="1:7">
      <c r="A17">
        <v>1</v>
      </c>
      <c r="B17" s="37" t="str">
        <f>Personopplysninger!E10</f>
        <v>Fellestransport (80%)</v>
      </c>
      <c r="C17" s="45"/>
      <c r="D17" s="44"/>
      <c r="E17" s="39">
        <f>D17</f>
        <v>0</v>
      </c>
      <c r="F17" s="29" t="s">
        <v>119</v>
      </c>
      <c r="G17" s="6"/>
    </row>
    <row r="18" spans="1:7">
      <c r="A18">
        <v>2</v>
      </c>
      <c r="B18" s="37" t="str">
        <f>Personopplysninger!E11</f>
        <v>Egen bil, pr. km (Utøver: 1 kr/km, Trener/grenleder: 2,5 kr/km)</v>
      </c>
      <c r="C18" s="44"/>
      <c r="D18" s="41">
        <v>0</v>
      </c>
      <c r="E18" s="39">
        <f>C18*D18</f>
        <v>0</v>
      </c>
      <c r="F18" s="6" t="s">
        <v>120</v>
      </c>
      <c r="G18" s="6"/>
    </row>
    <row r="19" spans="1:7">
      <c r="A19">
        <v>3</v>
      </c>
      <c r="B19" s="37" t="str">
        <f>Personopplysninger!E12</f>
        <v>Flyreise - tur/retur (maks kr. 750,-)</v>
      </c>
      <c r="C19" s="45"/>
      <c r="D19" s="41">
        <v>0</v>
      </c>
      <c r="E19" s="39">
        <f>IF(D19&gt;750,750,D19)</f>
        <v>0</v>
      </c>
      <c r="F19" s="6" t="s">
        <v>121</v>
      </c>
      <c r="G19" s="6"/>
    </row>
    <row r="20" spans="1:7">
      <c r="A20">
        <v>4</v>
      </c>
      <c r="B20" s="37" t="str">
        <f>Personopplysninger!E13</f>
        <v>Overnatting (maks kr. 300,-/døgn)</v>
      </c>
      <c r="C20" s="44"/>
      <c r="D20" s="39">
        <v>300</v>
      </c>
      <c r="E20" s="39">
        <f t="shared" ref="E20:E22" si="0">C20*D20</f>
        <v>0</v>
      </c>
      <c r="F20" s="6"/>
      <c r="G20" s="6"/>
    </row>
    <row r="21" spans="1:7">
      <c r="A21">
        <v>5</v>
      </c>
      <c r="B21" s="37" t="str">
        <f>Personopplysninger!E14</f>
        <v>Kost (Utøver kr. 0,- Trener/grenleder maks kr. 150,-/døgn)</v>
      </c>
      <c r="C21" s="44"/>
      <c r="D21" s="39">
        <v>150</v>
      </c>
      <c r="E21" s="39">
        <f t="shared" si="0"/>
        <v>0</v>
      </c>
      <c r="F21" s="6"/>
      <c r="G21" s="6"/>
    </row>
    <row r="22" spans="1:7">
      <c r="A22">
        <v>6</v>
      </c>
      <c r="B22" s="37" t="str">
        <f>Personopplysninger!E15</f>
        <v>Startkontingent</v>
      </c>
      <c r="C22" s="44"/>
      <c r="D22" s="43"/>
      <c r="E22" s="39">
        <f t="shared" si="0"/>
        <v>0</v>
      </c>
      <c r="F22" s="6"/>
      <c r="G22" s="6"/>
    </row>
    <row r="23" spans="1:7" ht="15.75" thickBot="1">
      <c r="E23" s="42">
        <f>SUM(E17:E22)</f>
        <v>0</v>
      </c>
    </row>
    <row r="24" spans="1:7" ht="15.75" thickTop="1"/>
    <row r="25" spans="1:7">
      <c r="B25" s="5" t="s">
        <v>122</v>
      </c>
      <c r="C25" s="37">
        <f>Personopplysninger!B19</f>
        <v>0</v>
      </c>
    </row>
    <row r="28" spans="1:7">
      <c r="C28" s="58" t="s">
        <v>123</v>
      </c>
    </row>
    <row r="31" spans="1:7">
      <c r="C31" s="46"/>
      <c r="D31" s="46"/>
      <c r="E31" s="46"/>
    </row>
    <row r="32" spans="1:7">
      <c r="C32" t="s">
        <v>124</v>
      </c>
    </row>
    <row r="34" spans="3:5">
      <c r="C34" s="60" t="s">
        <v>125</v>
      </c>
    </row>
    <row r="37" spans="3:5">
      <c r="C37" s="46"/>
      <c r="D37" s="46"/>
      <c r="E37" s="46"/>
    </row>
    <row r="38" spans="3:5">
      <c r="C38" t="s">
        <v>126</v>
      </c>
    </row>
  </sheetData>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BA39D88-0F9F-45E8-8E89-33C8E4C8E196}">
          <x14:formula1>
            <xm:f>Personopplysninger!$E$19:$E$23</xm:f>
          </x14:formula1>
          <xm:sqref>B4</xm:sqref>
        </x14:dataValidation>
        <x14:dataValidation type="list" allowBlank="1" showInputMessage="1" showErrorMessage="1" xr:uid="{7F3FF282-CFD8-364A-AA28-D8DCF7E3E17C}">
          <x14:formula1>
            <xm:f>Personopplysninger!$E$26:$E$31</xm:f>
          </x14:formula1>
          <xm:sqref>C2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G38"/>
  <sheetViews>
    <sheetView zoomScaleNormal="100" workbookViewId="0">
      <selection activeCell="B5" sqref="B5"/>
    </sheetView>
  </sheetViews>
  <sheetFormatPr baseColWidth="10" defaultColWidth="11.42578125" defaultRowHeight="15"/>
  <cols>
    <col min="1" max="1" width="16.5703125" customWidth="1"/>
    <col min="2" max="2" width="57.7109375" bestFit="1" customWidth="1"/>
    <col min="3" max="3" width="13.85546875" bestFit="1" customWidth="1"/>
    <col min="4" max="4" width="17" bestFit="1" customWidth="1"/>
    <col min="5" max="5" width="16.5703125" bestFit="1" customWidth="1"/>
    <col min="6" max="6" width="102" bestFit="1" customWidth="1"/>
    <col min="7" max="7" width="11.5703125" bestFit="1" customWidth="1"/>
    <col min="8" max="8" width="34.42578125" bestFit="1" customWidth="1"/>
    <col min="9" max="9" width="7.28515625" bestFit="1" customWidth="1"/>
    <col min="10" max="10" width="76.5703125" bestFit="1" customWidth="1"/>
  </cols>
  <sheetData>
    <row r="1" spans="1:7" ht="28.5">
      <c r="A1" s="3" t="str">
        <f>Personopplysninger!A1</f>
        <v>Steinkjer skiklubb</v>
      </c>
    </row>
    <row r="2" spans="1:7" ht="18.75">
      <c r="B2" s="50" t="s">
        <v>110</v>
      </c>
      <c r="C2" s="52" t="s">
        <v>109</v>
      </c>
      <c r="D2" s="51" t="s">
        <v>111</v>
      </c>
    </row>
    <row r="3" spans="1:7" ht="15" customHeight="1">
      <c r="A3" s="4"/>
    </row>
    <row r="4" spans="1:7">
      <c r="A4" s="36" t="s">
        <v>102</v>
      </c>
      <c r="B4" s="6" t="s">
        <v>85</v>
      </c>
      <c r="C4" s="36" t="s">
        <v>112</v>
      </c>
      <c r="D4" s="28"/>
      <c r="E4" t="s">
        <v>100</v>
      </c>
    </row>
    <row r="5" spans="1:7">
      <c r="A5" s="36" t="s">
        <v>113</v>
      </c>
      <c r="B5" s="6"/>
      <c r="C5" s="36" t="s">
        <v>114</v>
      </c>
      <c r="D5" s="28"/>
      <c r="E5" t="s">
        <v>100</v>
      </c>
    </row>
    <row r="7" spans="1:7">
      <c r="A7" s="5" t="str">
        <f>Personopplysninger!A8</f>
        <v>Fornavn</v>
      </c>
      <c r="B7" s="33">
        <f>Personopplysninger!B8</f>
        <v>0</v>
      </c>
    </row>
    <row r="8" spans="1:7">
      <c r="A8" s="5" t="str">
        <f>Personopplysninger!A9</f>
        <v>Etternavn</v>
      </c>
      <c r="B8" s="33">
        <f>Personopplysninger!B9</f>
        <v>0</v>
      </c>
      <c r="C8" s="5" t="s">
        <v>83</v>
      </c>
      <c r="D8" s="37" t="str">
        <f>Personopplysninger!B6</f>
        <v>Velg</v>
      </c>
    </row>
    <row r="9" spans="1:7">
      <c r="A9" s="5" t="str">
        <f>Personopplysninger!A16</f>
        <v>Fødselsdato</v>
      </c>
      <c r="B9" s="34">
        <f>Personopplysninger!B16</f>
        <v>0</v>
      </c>
    </row>
    <row r="10" spans="1:7">
      <c r="A10" s="5" t="str">
        <f>Personopplysninger!A10</f>
        <v>Adresse</v>
      </c>
      <c r="B10" s="33">
        <f>Personopplysninger!B10</f>
        <v>0</v>
      </c>
    </row>
    <row r="11" spans="1:7">
      <c r="A11" s="5" t="str">
        <f>Personopplysninger!A11</f>
        <v>Postnummer</v>
      </c>
      <c r="B11" s="33">
        <f>Personopplysninger!B11</f>
        <v>0</v>
      </c>
    </row>
    <row r="12" spans="1:7">
      <c r="A12" s="5" t="str">
        <f>Personopplysninger!A12</f>
        <v>Poststed</v>
      </c>
      <c r="B12" s="33">
        <f>Personopplysninger!B12</f>
        <v>0</v>
      </c>
    </row>
    <row r="13" spans="1:7">
      <c r="A13" s="5" t="str">
        <f>Personopplysninger!A13</f>
        <v>Epost</v>
      </c>
      <c r="B13" s="33">
        <f>Personopplysninger!B13</f>
        <v>0</v>
      </c>
    </row>
    <row r="14" spans="1:7">
      <c r="A14" s="5" t="str">
        <f>Personopplysninger!A14</f>
        <v>Telefon/mobil</v>
      </c>
      <c r="B14" s="35">
        <f>Personopplysninger!B14</f>
        <v>0</v>
      </c>
    </row>
    <row r="16" spans="1:7">
      <c r="B16" s="1" t="s">
        <v>90</v>
      </c>
      <c r="C16" s="38" t="s">
        <v>115</v>
      </c>
      <c r="D16" s="38" t="s">
        <v>116</v>
      </c>
      <c r="E16" s="38" t="s">
        <v>117</v>
      </c>
      <c r="F16" s="40" t="s">
        <v>118</v>
      </c>
      <c r="G16" s="56" t="s">
        <v>34</v>
      </c>
    </row>
    <row r="17" spans="1:7">
      <c r="A17">
        <v>1</v>
      </c>
      <c r="B17" s="37" t="str">
        <f>Personopplysninger!E10</f>
        <v>Fellestransport (80%)</v>
      </c>
      <c r="C17" s="45"/>
      <c r="D17" s="44"/>
      <c r="E17" s="39">
        <f>D17</f>
        <v>0</v>
      </c>
      <c r="F17" s="29" t="s">
        <v>119</v>
      </c>
      <c r="G17" s="6"/>
    </row>
    <row r="18" spans="1:7">
      <c r="A18">
        <v>2</v>
      </c>
      <c r="B18" s="37" t="str">
        <f>Personopplysninger!E11</f>
        <v>Egen bil, pr. km (Utøver: 1 kr/km, Trener/grenleder: 2,5 kr/km)</v>
      </c>
      <c r="C18" s="44"/>
      <c r="D18" s="41">
        <v>0</v>
      </c>
      <c r="E18" s="39">
        <f>C18*D18</f>
        <v>0</v>
      </c>
      <c r="F18" s="6" t="s">
        <v>120</v>
      </c>
      <c r="G18" s="6"/>
    </row>
    <row r="19" spans="1:7">
      <c r="A19">
        <v>3</v>
      </c>
      <c r="B19" s="37" t="str">
        <f>Personopplysninger!E12</f>
        <v>Flyreise - tur/retur (maks kr. 750,-)</v>
      </c>
      <c r="C19" s="45"/>
      <c r="D19" s="41">
        <v>0</v>
      </c>
      <c r="E19" s="39">
        <f>IF(D19&gt;750,750,D19)</f>
        <v>0</v>
      </c>
      <c r="F19" s="6" t="s">
        <v>121</v>
      </c>
      <c r="G19" s="6"/>
    </row>
    <row r="20" spans="1:7">
      <c r="A20">
        <v>4</v>
      </c>
      <c r="B20" s="37" t="str">
        <f>Personopplysninger!E13</f>
        <v>Overnatting (maks kr. 300,-/døgn)</v>
      </c>
      <c r="C20" s="44"/>
      <c r="D20" s="39">
        <v>300</v>
      </c>
      <c r="E20" s="39">
        <f t="shared" ref="E20:E22" si="0">C20*D20</f>
        <v>0</v>
      </c>
      <c r="F20" s="6"/>
      <c r="G20" s="6"/>
    </row>
    <row r="21" spans="1:7">
      <c r="A21">
        <v>5</v>
      </c>
      <c r="B21" s="37" t="str">
        <f>Personopplysninger!E14</f>
        <v>Kost (Utøver kr. 0,- Trener/grenleder maks kr. 150,-/døgn)</v>
      </c>
      <c r="C21" s="44"/>
      <c r="D21" s="39">
        <v>150</v>
      </c>
      <c r="E21" s="39">
        <f t="shared" si="0"/>
        <v>0</v>
      </c>
      <c r="F21" s="6"/>
      <c r="G21" s="6"/>
    </row>
    <row r="22" spans="1:7">
      <c r="A22">
        <v>6</v>
      </c>
      <c r="B22" s="37" t="str">
        <f>Personopplysninger!E15</f>
        <v>Startkontingent</v>
      </c>
      <c r="C22" s="44"/>
      <c r="D22" s="43"/>
      <c r="E22" s="39">
        <f t="shared" si="0"/>
        <v>0</v>
      </c>
      <c r="F22" s="6"/>
      <c r="G22" s="6"/>
    </row>
    <row r="23" spans="1:7" ht="15.75" thickBot="1">
      <c r="E23" s="42">
        <f>SUM(E17:E22)</f>
        <v>0</v>
      </c>
    </row>
    <row r="24" spans="1:7" ht="15.75" thickTop="1"/>
    <row r="25" spans="1:7">
      <c r="B25" s="5" t="s">
        <v>122</v>
      </c>
      <c r="C25" s="37">
        <f>Personopplysninger!B19</f>
        <v>0</v>
      </c>
    </row>
    <row r="28" spans="1:7">
      <c r="C28" s="58" t="s">
        <v>123</v>
      </c>
    </row>
    <row r="31" spans="1:7">
      <c r="C31" s="46"/>
      <c r="D31" s="46"/>
      <c r="E31" s="46"/>
    </row>
    <row r="32" spans="1:7">
      <c r="C32" t="s">
        <v>124</v>
      </c>
    </row>
    <row r="34" spans="3:5">
      <c r="C34" s="60" t="s">
        <v>125</v>
      </c>
    </row>
    <row r="37" spans="3:5">
      <c r="C37" s="46"/>
      <c r="D37" s="46"/>
      <c r="E37" s="46"/>
    </row>
    <row r="38" spans="3:5">
      <c r="C38" t="s">
        <v>126</v>
      </c>
    </row>
  </sheetData>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F723AA0-AD64-460B-9107-5671543DAB06}">
          <x14:formula1>
            <xm:f>Personopplysninger!$E$19:$E$23</xm:f>
          </x14:formula1>
          <xm:sqref>B4</xm:sqref>
        </x14:dataValidation>
        <x14:dataValidation type="list" allowBlank="1" showInputMessage="1" showErrorMessage="1" xr:uid="{B0BD447E-8F88-FE45-8589-916E9DE8BC9A}">
          <x14:formula1>
            <xm:f>Personopplysninger!$E$26:$E$31</xm:f>
          </x14:formula1>
          <xm:sqref>C2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G38"/>
  <sheetViews>
    <sheetView zoomScaleNormal="100" workbookViewId="0">
      <selection activeCell="B5" sqref="B5"/>
    </sheetView>
  </sheetViews>
  <sheetFormatPr baseColWidth="10" defaultColWidth="11.42578125" defaultRowHeight="15"/>
  <cols>
    <col min="1" max="1" width="16.5703125" customWidth="1"/>
    <col min="2" max="2" width="57.7109375" bestFit="1" customWidth="1"/>
    <col min="3" max="3" width="13.85546875" bestFit="1" customWidth="1"/>
    <col min="4" max="4" width="17" bestFit="1" customWidth="1"/>
    <col min="5" max="5" width="16.5703125" bestFit="1" customWidth="1"/>
    <col min="6" max="6" width="102" bestFit="1" customWidth="1"/>
    <col min="7" max="7" width="11.5703125" bestFit="1" customWidth="1"/>
    <col min="8" max="8" width="34.42578125" bestFit="1" customWidth="1"/>
    <col min="9" max="9" width="7.28515625" bestFit="1" customWidth="1"/>
    <col min="10" max="10" width="76.5703125" bestFit="1" customWidth="1"/>
  </cols>
  <sheetData>
    <row r="1" spans="1:7" ht="28.5">
      <c r="A1" s="3" t="str">
        <f>Personopplysninger!A1</f>
        <v>Steinkjer skiklubb</v>
      </c>
    </row>
    <row r="2" spans="1:7" ht="18.75">
      <c r="B2" s="50" t="s">
        <v>110</v>
      </c>
      <c r="C2" s="52" t="s">
        <v>109</v>
      </c>
      <c r="D2" s="51" t="s">
        <v>111</v>
      </c>
    </row>
    <row r="3" spans="1:7" ht="15" customHeight="1">
      <c r="A3" s="4"/>
    </row>
    <row r="4" spans="1:7">
      <c r="A4" s="36" t="s">
        <v>102</v>
      </c>
      <c r="B4" s="6" t="s">
        <v>85</v>
      </c>
      <c r="C4" s="36" t="s">
        <v>112</v>
      </c>
      <c r="D4" s="28"/>
      <c r="E4" t="s">
        <v>100</v>
      </c>
    </row>
    <row r="5" spans="1:7">
      <c r="A5" s="36" t="s">
        <v>113</v>
      </c>
      <c r="B5" s="6"/>
      <c r="C5" s="36" t="s">
        <v>114</v>
      </c>
      <c r="D5" s="28"/>
      <c r="E5" t="s">
        <v>100</v>
      </c>
    </row>
    <row r="7" spans="1:7">
      <c r="A7" s="5" t="str">
        <f>Personopplysninger!A8</f>
        <v>Fornavn</v>
      </c>
      <c r="B7" s="33">
        <f>Personopplysninger!B8</f>
        <v>0</v>
      </c>
    </row>
    <row r="8" spans="1:7">
      <c r="A8" s="5" t="str">
        <f>Personopplysninger!A9</f>
        <v>Etternavn</v>
      </c>
      <c r="B8" s="33">
        <f>Personopplysninger!B9</f>
        <v>0</v>
      </c>
      <c r="C8" s="5" t="s">
        <v>83</v>
      </c>
      <c r="D8" s="37" t="str">
        <f>Personopplysninger!B6</f>
        <v>Velg</v>
      </c>
    </row>
    <row r="9" spans="1:7">
      <c r="A9" s="5" t="str">
        <f>Personopplysninger!A16</f>
        <v>Fødselsdato</v>
      </c>
      <c r="B9" s="34">
        <f>Personopplysninger!B16</f>
        <v>0</v>
      </c>
    </row>
    <row r="10" spans="1:7">
      <c r="A10" s="5" t="str">
        <f>Personopplysninger!A10</f>
        <v>Adresse</v>
      </c>
      <c r="B10" s="33">
        <f>Personopplysninger!B10</f>
        <v>0</v>
      </c>
    </row>
    <row r="11" spans="1:7">
      <c r="A11" s="5" t="str">
        <f>Personopplysninger!A11</f>
        <v>Postnummer</v>
      </c>
      <c r="B11" s="33">
        <f>Personopplysninger!B11</f>
        <v>0</v>
      </c>
    </row>
    <row r="12" spans="1:7">
      <c r="A12" s="5" t="str">
        <f>Personopplysninger!A12</f>
        <v>Poststed</v>
      </c>
      <c r="B12" s="33">
        <f>Personopplysninger!B12</f>
        <v>0</v>
      </c>
    </row>
    <row r="13" spans="1:7">
      <c r="A13" s="5" t="str">
        <f>Personopplysninger!A13</f>
        <v>Epost</v>
      </c>
      <c r="B13" s="33">
        <f>Personopplysninger!B13</f>
        <v>0</v>
      </c>
    </row>
    <row r="14" spans="1:7">
      <c r="A14" s="5" t="str">
        <f>Personopplysninger!A14</f>
        <v>Telefon/mobil</v>
      </c>
      <c r="B14" s="35">
        <f>Personopplysninger!B14</f>
        <v>0</v>
      </c>
    </row>
    <row r="16" spans="1:7">
      <c r="B16" s="1" t="s">
        <v>90</v>
      </c>
      <c r="C16" s="38" t="s">
        <v>115</v>
      </c>
      <c r="D16" s="38" t="s">
        <v>116</v>
      </c>
      <c r="E16" s="38" t="s">
        <v>117</v>
      </c>
      <c r="F16" s="40" t="s">
        <v>118</v>
      </c>
      <c r="G16" s="56" t="s">
        <v>34</v>
      </c>
    </row>
    <row r="17" spans="1:7">
      <c r="A17">
        <v>1</v>
      </c>
      <c r="B17" s="37" t="str">
        <f>Personopplysninger!E10</f>
        <v>Fellestransport (80%)</v>
      </c>
      <c r="C17" s="45"/>
      <c r="D17" s="44"/>
      <c r="E17" s="39">
        <f>D17</f>
        <v>0</v>
      </c>
      <c r="F17" s="29" t="s">
        <v>119</v>
      </c>
      <c r="G17" s="6"/>
    </row>
    <row r="18" spans="1:7">
      <c r="A18">
        <v>2</v>
      </c>
      <c r="B18" s="37" t="str">
        <f>Personopplysninger!E11</f>
        <v>Egen bil, pr. km (Utøver: 1 kr/km, Trener/grenleder: 2,5 kr/km)</v>
      </c>
      <c r="C18" s="44"/>
      <c r="D18" s="41">
        <v>0</v>
      </c>
      <c r="E18" s="39">
        <f>C18*D18</f>
        <v>0</v>
      </c>
      <c r="F18" s="6" t="s">
        <v>120</v>
      </c>
      <c r="G18" s="6"/>
    </row>
    <row r="19" spans="1:7">
      <c r="A19">
        <v>3</v>
      </c>
      <c r="B19" s="37" t="str">
        <f>Personopplysninger!E12</f>
        <v>Flyreise - tur/retur (maks kr. 750,-)</v>
      </c>
      <c r="C19" s="45"/>
      <c r="D19" s="41">
        <v>0</v>
      </c>
      <c r="E19" s="39">
        <f>IF(D19&gt;750,750,D19)</f>
        <v>0</v>
      </c>
      <c r="F19" s="6" t="s">
        <v>121</v>
      </c>
      <c r="G19" s="6"/>
    </row>
    <row r="20" spans="1:7">
      <c r="A20">
        <v>4</v>
      </c>
      <c r="B20" s="37" t="str">
        <f>Personopplysninger!E13</f>
        <v>Overnatting (maks kr. 300,-/døgn)</v>
      </c>
      <c r="C20" s="44"/>
      <c r="D20" s="39">
        <v>300</v>
      </c>
      <c r="E20" s="39">
        <f t="shared" ref="E20:E22" si="0">C20*D20</f>
        <v>0</v>
      </c>
      <c r="F20" s="6"/>
      <c r="G20" s="6"/>
    </row>
    <row r="21" spans="1:7">
      <c r="A21">
        <v>5</v>
      </c>
      <c r="B21" s="37" t="str">
        <f>Personopplysninger!E14</f>
        <v>Kost (Utøver kr. 0,- Trener/grenleder maks kr. 150,-/døgn)</v>
      </c>
      <c r="C21" s="44"/>
      <c r="D21" s="39">
        <v>150</v>
      </c>
      <c r="E21" s="39">
        <f t="shared" si="0"/>
        <v>0</v>
      </c>
      <c r="F21" s="6"/>
      <c r="G21" s="6"/>
    </row>
    <row r="22" spans="1:7">
      <c r="A22">
        <v>6</v>
      </c>
      <c r="B22" s="37" t="str">
        <f>Personopplysninger!E15</f>
        <v>Startkontingent</v>
      </c>
      <c r="C22" s="44"/>
      <c r="D22" s="43"/>
      <c r="E22" s="39">
        <f t="shared" si="0"/>
        <v>0</v>
      </c>
      <c r="F22" s="6"/>
      <c r="G22" s="6"/>
    </row>
    <row r="23" spans="1:7" ht="15.75" thickBot="1">
      <c r="E23" s="42">
        <f>SUM(E17:E22)</f>
        <v>0</v>
      </c>
    </row>
    <row r="24" spans="1:7" ht="15.75" thickTop="1"/>
    <row r="25" spans="1:7">
      <c r="B25" s="5" t="s">
        <v>122</v>
      </c>
      <c r="C25" s="37">
        <f>Personopplysninger!B19</f>
        <v>0</v>
      </c>
    </row>
    <row r="28" spans="1:7">
      <c r="C28" s="58" t="s">
        <v>123</v>
      </c>
    </row>
    <row r="31" spans="1:7">
      <c r="C31" s="46"/>
      <c r="D31" s="46"/>
      <c r="E31" s="46"/>
    </row>
    <row r="32" spans="1:7">
      <c r="C32" t="s">
        <v>124</v>
      </c>
    </row>
    <row r="34" spans="3:5">
      <c r="C34" s="60" t="s">
        <v>125</v>
      </c>
    </row>
    <row r="37" spans="3:5">
      <c r="C37" s="46"/>
      <c r="D37" s="46"/>
      <c r="E37" s="46"/>
    </row>
    <row r="38" spans="3:5">
      <c r="C38" t="s">
        <v>126</v>
      </c>
    </row>
  </sheetData>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FB7D003-C502-41DE-935D-511D81AA0D62}">
          <x14:formula1>
            <xm:f>Personopplysninger!$E$19:$E$23</xm:f>
          </x14:formula1>
          <xm:sqref>B4</xm:sqref>
        </x14:dataValidation>
        <x14:dataValidation type="list" allowBlank="1" showInputMessage="1" showErrorMessage="1" xr:uid="{CBEB8237-4405-B04B-9FFD-2132913D079A}">
          <x14:formula1>
            <xm:f>Personopplysninger!$E$26:$E$31</xm:f>
          </x14:formula1>
          <xm:sqref>C2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258B9DD09BB74F9EDFA612F315D9C5" ma:contentTypeVersion="20" ma:contentTypeDescription="Create a new document." ma:contentTypeScope="" ma:versionID="797a1043249ae27290b56105cf67dade">
  <xsd:schema xmlns:xsd="http://www.w3.org/2001/XMLSchema" xmlns:xs="http://www.w3.org/2001/XMLSchema" xmlns:p="http://schemas.microsoft.com/office/2006/metadata/properties" xmlns:ns2="a6ce7309-b69e-4020-9465-b96b32165117" xmlns:ns3="a4e8964d-a2c2-4934-bfbc-ed53d9ef30a7" targetNamespace="http://schemas.microsoft.com/office/2006/metadata/properties" ma:root="true" ma:fieldsID="c370679bcda47935fd3e460df0afa17f" ns2:_="" ns3:_="">
    <xsd:import namespace="a6ce7309-b69e-4020-9465-b96b32165117"/>
    <xsd:import namespace="a4e8964d-a2c2-4934-bfbc-ed53d9ef30a7"/>
    <xsd:element name="properties">
      <xsd:complexType>
        <xsd:sequence>
          <xsd:element name="documentManagement">
            <xsd:complexType>
              <xsd:all>
                <xsd:element ref="ns2:MediaServiceMetadata" minOccurs="0"/>
                <xsd:element ref="ns2:MediaServiceFastMetadata" minOccurs="0"/>
                <xsd:element ref="ns2:_x00c5_r_x0028__x00e5__x00e5__x00e5__x00e5__x0029_"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Typerenn" minOccurs="0"/>
                <xsd:element ref="ns2:Dokumenttyp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LengthInSeconds" minOccurs="0"/>
                <xsd:element ref="ns2:Anleggsobjek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ce7309-b69e-4020-9465-b96b321651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c5_r_x0028__x00e5__x00e5__x00e5__x00e5__x0029_" ma:index="10" nillable="true" ma:displayName="År (åååå)" ma:description="Legg inn årstallet arrangementet ble avholdt" ma:format="Dropdown" ma:internalName="_x00c5_r_x0028__x00e5__x00e5__x00e5__x00e5__x0029_">
      <xsd:simpleType>
        <xsd:restriction base="dms:Text">
          <xsd:maxLength value="255"/>
        </xsd:restriction>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Typerenn" ma:index="17" nillable="true" ma:displayName="Type renn" ma:description="Angi type renn (Klubbmesterskap, Sonerenn, Kretsmesterskap" ma:format="Dropdown" ma:internalName="Typerenn">
      <xsd:simpleType>
        <xsd:union memberTypes="dms:Text">
          <xsd:simpleType>
            <xsd:restriction base="dms:Choice">
              <xsd:enumeration value="Norgesmesterskap"/>
              <xsd:enumeration value="Landsmesterskap"/>
              <xsd:enumeration value="Kretsmesterskap"/>
              <xsd:enumeration value="Klubbmesterskap"/>
              <xsd:enumeration value="Sonerenn"/>
              <xsd:enumeration value="Norges Cup"/>
              <xsd:enumeration value="Klubbrenn"/>
              <xsd:enumeration value="Karusellrenn"/>
              <xsd:enumeration value="Testrenn"/>
              <xsd:enumeration value="Kveldsrenn"/>
              <xsd:enumeration value="Trønder Cup"/>
            </xsd:restriction>
          </xsd:simpleType>
        </xsd:union>
      </xsd:simpleType>
    </xsd:element>
    <xsd:element name="Dokumenttype" ma:index="18" nillable="true" ma:displayName="Dokumenttype" ma:description="Angi type dokument" ma:format="Dropdown" ma:internalName="Dokumenttype">
      <xsd:simpleType>
        <xsd:union memberTypes="dms:Text">
          <xsd:simpleType>
            <xsd:restriction base="dms:Choice">
              <xsd:enumeration value="Referat"/>
              <xsd:enumeration value="Rapport"/>
              <xsd:enumeration value="Notat"/>
              <xsd:enumeration value="Bilde"/>
              <xsd:enumeration value="Kart"/>
              <xsd:enumeration value="Tegning"/>
              <xsd:enumeration value="Skjema"/>
              <xsd:enumeration value="Kontrakt"/>
              <xsd:enumeration value="Budsjett"/>
              <xsd:enumeration value="Regnskap"/>
              <xsd:enumeration value="Plan"/>
              <xsd:enumeration value="Prosedyre"/>
              <xsd:enumeration value="Mal"/>
              <xsd:enumeration value="Epost"/>
              <xsd:enumeration value="Rutine"/>
              <xsd:enumeration value="Regulativ"/>
              <xsd:enumeration value="Protokoll"/>
              <xsd:enumeration value="Årsmelding"/>
              <xsd:enumeration value="Årsberetning"/>
              <xsd:enumeration value="Tidsplan"/>
              <xsd:enumeration value="Invitasjon"/>
              <xsd:enumeration value="Bemanningsplan"/>
              <xsd:enumeration value="Resultatliste"/>
              <xsd:enumeration value="Startliste"/>
              <xsd:enumeration value="Valg 25"/>
            </xsd:restriction>
          </xsd:simpleType>
        </xsd:un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e842598-920a-4506-a82c-69498b100c90" ma:termSetId="09814cd3-568e-fe90-9814-8d621ff8fb84" ma:anchorId="fba54fb3-c3e1-fe81-a776-ca4b69148c4d" ma:open="true" ma:isKeyword="false">
      <xsd:complexType>
        <xsd:sequence>
          <xsd:element ref="pc:Terms" minOccurs="0" maxOccurs="1"/>
        </xsd:sequence>
      </xsd:complexType>
    </xsd:element>
    <xsd:element name="MediaLengthInSeconds" ma:index="26" nillable="true" ma:displayName="MediaLengthInSeconds" ma:hidden="true" ma:internalName="MediaLengthInSeconds" ma:readOnly="true">
      <xsd:simpleType>
        <xsd:restriction base="dms:Unknown"/>
      </xsd:simpleType>
    </xsd:element>
    <xsd:element name="Anleggsobjekt" ma:index="27" nillable="true" ma:displayName="Anleggsobjekt" ma:description="Prosjekt eller Anlegg" ma:format="Dropdown" ma:internalName="Anleggsobjek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e8964d-a2c2-4934-bfbc-ed53d9ef30a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ad434c8-41fd-42d6-af48-f02da0cf8f0f}" ma:internalName="TaxCatchAll" ma:showField="CatchAllData" ma:web="a4e8964d-a2c2-4934-bfbc-ed53d9ef30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kumenttype xmlns="a6ce7309-b69e-4020-9465-b96b32165117" xsi:nil="true"/>
    <lcf76f155ced4ddcb4097134ff3c332f xmlns="a6ce7309-b69e-4020-9465-b96b32165117">
      <Terms xmlns="http://schemas.microsoft.com/office/infopath/2007/PartnerControls"/>
    </lcf76f155ced4ddcb4097134ff3c332f>
    <_x00c5_r_x0028__x00e5__x00e5__x00e5__x00e5__x0029_ xmlns="a6ce7309-b69e-4020-9465-b96b32165117" xsi:nil="true"/>
    <Typerenn xmlns="a6ce7309-b69e-4020-9465-b96b32165117" xsi:nil="true"/>
    <TaxCatchAll xmlns="a4e8964d-a2c2-4934-bfbc-ed53d9ef30a7" xsi:nil="true"/>
    <Anleggsobjekt xmlns="a6ce7309-b69e-4020-9465-b96b32165117" xsi:nil="true"/>
  </documentManagement>
</p:properties>
</file>

<file path=customXml/itemProps1.xml><?xml version="1.0" encoding="utf-8"?>
<ds:datastoreItem xmlns:ds="http://schemas.openxmlformats.org/officeDocument/2006/customXml" ds:itemID="{F663868F-6601-49F0-BC31-8DBC2B28283F}"/>
</file>

<file path=customXml/itemProps2.xml><?xml version="1.0" encoding="utf-8"?>
<ds:datastoreItem xmlns:ds="http://schemas.openxmlformats.org/officeDocument/2006/customXml" ds:itemID="{578A873F-C5F8-42DB-8091-1FDCE5163C0C}">
  <ds:schemaRefs>
    <ds:schemaRef ds:uri="http://schemas.microsoft.com/sharepoint/v3/contenttype/forms"/>
  </ds:schemaRefs>
</ds:datastoreItem>
</file>

<file path=customXml/itemProps3.xml><?xml version="1.0" encoding="utf-8"?>
<ds:datastoreItem xmlns:ds="http://schemas.openxmlformats.org/officeDocument/2006/customXml" ds:itemID="{1281B0A9-FCE1-43EC-B8C6-05CEBAD6F096}">
  <ds:schemaRefs>
    <ds:schemaRef ds:uri="http://schemas.microsoft.com/office/2006/metadata/properties"/>
    <ds:schemaRef ds:uri="http://schemas.microsoft.com/office/infopath/2007/PartnerControls"/>
    <ds:schemaRef ds:uri="a6ce7309-b69e-4020-9465-b96b32165117"/>
    <ds:schemaRef ds:uri="a4e8964d-a2c2-4934-bfbc-ed53d9ef30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4</vt:i4>
      </vt:variant>
    </vt:vector>
  </HeadingPairs>
  <TitlesOfParts>
    <vt:vector size="19" baseType="lpstr">
      <vt:lpstr>Økonomiregulativ</vt:lpstr>
      <vt:lpstr>Økonomiregulativ 09.11.2021</vt:lpstr>
      <vt:lpstr>Personopplysninger</vt:lpstr>
      <vt:lpstr>Teamavgift</vt:lpstr>
      <vt:lpstr>Renn 1</vt:lpstr>
      <vt:lpstr>Renn 2</vt:lpstr>
      <vt:lpstr>Renn 3</vt:lpstr>
      <vt:lpstr>Renn 4</vt:lpstr>
      <vt:lpstr>Renn 5</vt:lpstr>
      <vt:lpstr>Renn 6</vt:lpstr>
      <vt:lpstr>Renn 7</vt:lpstr>
      <vt:lpstr>Renn 8</vt:lpstr>
      <vt:lpstr>Renn 9</vt:lpstr>
      <vt:lpstr>Renn 10</vt:lpstr>
      <vt:lpstr>Sesongoversikt</vt:lpstr>
      <vt:lpstr>Økonomiregulativ!_ftn1</vt:lpstr>
      <vt:lpstr>Økonomiregulativ!_ftn2</vt:lpstr>
      <vt:lpstr>Personopplysninger!_ftnref1</vt:lpstr>
      <vt:lpstr>Økonomiregulativ!_ftnref2</vt:lpstr>
    </vt:vector>
  </TitlesOfParts>
  <Manager/>
  <Company>Steinkjer Skiklubb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Dahl Pål Anders</dc:creator>
  <cp:keywords/>
  <dc:description/>
  <cp:lastModifiedBy>Pål Anders Dahl</cp:lastModifiedBy>
  <cp:revision/>
  <dcterms:created xsi:type="dcterms:W3CDTF">2018-06-10T18:42:00Z</dcterms:created>
  <dcterms:modified xsi:type="dcterms:W3CDTF">2023-05-14T19:08:29Z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0x0101003C258B9DD09BB74F9EDFA612F315D9C5</vt:lpwstr>
  </property>
  <property fmtid="{D5CDD505-2E9C-101B-9397-08002B2CF9AE}" pid="3" name="MediaServiceImageTags">
    <vt:lpwstr/>
  </property>
</Properties>
</file>